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rect Research Core\MAC\Retail vacancy rate\First Tour\"/>
    </mc:Choice>
  </mc:AlternateContent>
  <bookViews>
    <workbookView xWindow="0" yWindow="0" windowWidth="7470" windowHeight="8670"/>
  </bookViews>
  <sheets>
    <sheet name="Building inventory" sheetId="2" r:id="rId1"/>
    <sheet name="Business inventory" sheetId="6" r:id="rId2"/>
    <sheet name="Vacancy estimate" sheetId="3" r:id="rId3"/>
    <sheet name="Sheet3" sheetId="8" r:id="rId4"/>
    <sheet name="Brief table of results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8" l="1"/>
  <c r="D11" i="8"/>
  <c r="D10" i="8"/>
  <c r="D9" i="8"/>
  <c r="D8" i="8"/>
  <c r="D7" i="8"/>
  <c r="D6" i="8"/>
  <c r="D5" i="8"/>
  <c r="D4" i="8"/>
  <c r="C12" i="8" l="1"/>
  <c r="C11" i="8"/>
  <c r="C10" i="8"/>
  <c r="C9" i="8"/>
  <c r="C8" i="8"/>
  <c r="C7" i="8"/>
  <c r="C6" i="8"/>
  <c r="C5" i="8"/>
  <c r="C4" i="8"/>
  <c r="E367" i="6"/>
  <c r="E290" i="6"/>
  <c r="E281" i="6"/>
  <c r="E276" i="6"/>
  <c r="E263" i="6"/>
  <c r="E237" i="6"/>
  <c r="E233" i="6"/>
  <c r="E229" i="6"/>
  <c r="E220" i="6"/>
  <c r="E197" i="6"/>
  <c r="E169" i="6"/>
  <c r="E165" i="6"/>
  <c r="E160" i="6"/>
  <c r="E154" i="6"/>
  <c r="E105" i="6"/>
  <c r="E94" i="6"/>
  <c r="E90" i="6"/>
  <c r="E86" i="6"/>
  <c r="E82" i="6"/>
  <c r="E80" i="6"/>
  <c r="E74" i="6"/>
  <c r="E70" i="6"/>
  <c r="E66" i="6"/>
  <c r="E60" i="6"/>
  <c r="E53" i="6"/>
  <c r="E48" i="6"/>
  <c r="E33" i="6"/>
  <c r="E25" i="6"/>
  <c r="E15" i="6"/>
  <c r="E9" i="6"/>
  <c r="E6" i="6"/>
  <c r="M111" i="2"/>
  <c r="M112" i="2" s="1"/>
  <c r="M113" i="2" s="1"/>
  <c r="A112" i="2"/>
  <c r="A113" i="2" s="1"/>
  <c r="A111" i="2"/>
  <c r="E368" i="6" l="1"/>
  <c r="G39" i="3"/>
  <c r="G25" i="3"/>
  <c r="G37" i="3"/>
  <c r="G32" i="3"/>
  <c r="G30" i="3"/>
  <c r="G29" i="3"/>
  <c r="G31" i="3" s="1"/>
  <c r="G27" i="3"/>
  <c r="G20" i="3"/>
  <c r="G18" i="3"/>
  <c r="G17" i="3"/>
  <c r="G16" i="3"/>
  <c r="G11" i="3"/>
  <c r="G9" i="3"/>
  <c r="G10" i="3" s="1"/>
  <c r="G12" i="3" s="1"/>
  <c r="B6" i="5" s="1"/>
  <c r="E9" i="3"/>
  <c r="G7" i="3"/>
  <c r="G6" i="3"/>
  <c r="D6" i="5" l="1"/>
  <c r="C6" i="5"/>
  <c r="G36" i="3"/>
  <c r="G40" i="3" s="1"/>
  <c r="G41" i="3" s="1"/>
  <c r="B9" i="5" s="1"/>
  <c r="G33" i="3"/>
  <c r="B7" i="5" s="1"/>
  <c r="D7" i="5" s="1"/>
  <c r="C7" i="5" l="1"/>
  <c r="G38" i="3"/>
  <c r="B8" i="5" s="1"/>
  <c r="D8" i="5" s="1"/>
  <c r="D9" i="5"/>
  <c r="C9" i="5"/>
  <c r="C8" i="5" l="1"/>
</calcChain>
</file>

<file path=xl/sharedStrings.xml><?xml version="1.0" encoding="utf-8"?>
<sst xmlns="http://schemas.openxmlformats.org/spreadsheetml/2006/main" count="1996" uniqueCount="668">
  <si>
    <t>Total</t>
  </si>
  <si>
    <t>Name</t>
  </si>
  <si>
    <t>Address</t>
  </si>
  <si>
    <t xml:space="preserve">Sq ft </t>
  </si>
  <si>
    <t>Value</t>
  </si>
  <si>
    <t>Vacancy</t>
  </si>
  <si>
    <t>Est vacancy sq ft</t>
  </si>
  <si>
    <t>Tequila Grande</t>
  </si>
  <si>
    <t>Wolf Trap Motel</t>
  </si>
  <si>
    <t>Purple Onion Catering</t>
  </si>
  <si>
    <t>410 Veterinary Offices</t>
  </si>
  <si>
    <t>402 Medical offices</t>
  </si>
  <si>
    <t>Need to check around back</t>
  </si>
  <si>
    <t>380 office building</t>
  </si>
  <si>
    <t>Office vacancies</t>
  </si>
  <si>
    <t>Medical office condos</t>
  </si>
  <si>
    <t>Stand-alone kitchen/bath store</t>
  </si>
  <si>
    <t>Lofty salon and spa</t>
  </si>
  <si>
    <t>Wade Hampton</t>
  </si>
  <si>
    <t>Jades shopping center</t>
  </si>
  <si>
    <t>Vienna Plaza shopping center</t>
  </si>
  <si>
    <t>Building with Burke and Herbert</t>
  </si>
  <si>
    <t>Pleasant</t>
  </si>
  <si>
    <t>Shell station</t>
  </si>
  <si>
    <t>Tara Thai office bldg</t>
  </si>
  <si>
    <t>Vienna Shopping Center</t>
  </si>
  <si>
    <t>Jiffy Lube</t>
  </si>
  <si>
    <t>Courthouse</t>
  </si>
  <si>
    <t>Numerous tiny parcels, one of which is empty</t>
  </si>
  <si>
    <t>Vienna shopping center LP (with Panera)</t>
  </si>
  <si>
    <t>126 Maple Ave</t>
  </si>
  <si>
    <t>Vacant</t>
  </si>
  <si>
    <t>Sonoco Station</t>
  </si>
  <si>
    <t>Center</t>
  </si>
  <si>
    <t>Patrick Henry Library</t>
  </si>
  <si>
    <t>Condo office bldg</t>
  </si>
  <si>
    <t>First floor to become restaurant</t>
  </si>
  <si>
    <t>W+OD trail</t>
  </si>
  <si>
    <t>Whole foods</t>
  </si>
  <si>
    <t>Rene bldg</t>
  </si>
  <si>
    <t>Park</t>
  </si>
  <si>
    <t>Game stop shopping center</t>
  </si>
  <si>
    <t>Walgreens</t>
  </si>
  <si>
    <t>Giant Shopping center</t>
  </si>
  <si>
    <t>Jammin' Java shopping center (Glyndon shopping center)</t>
  </si>
  <si>
    <t>Is the store next to ocean cleaners empty?  Used to be falafel street</t>
  </si>
  <si>
    <t>Wendy's</t>
  </si>
  <si>
    <t>Posh/7-11 credit unit shopping center</t>
  </si>
  <si>
    <t>Anitas</t>
  </si>
  <si>
    <t>East St</t>
  </si>
  <si>
    <t>Liquor store complex -- no visible vacancies</t>
  </si>
  <si>
    <t>Danor Plaza</t>
  </si>
  <si>
    <t>Zoe's kitchen/potbelly</t>
  </si>
  <si>
    <t>Leslie's pool and vacant bldg</t>
  </si>
  <si>
    <t>Gas station car repair</t>
  </si>
  <si>
    <t>Beulah</t>
  </si>
  <si>
    <t>Wild bird center</t>
  </si>
  <si>
    <t>United Bank Bldg with torn up drive thru, says State Farm at ground level</t>
  </si>
  <si>
    <t>Former Taco Bell, forthcoming drive-through starbucks</t>
  </si>
  <si>
    <t>Just Tire</t>
  </si>
  <si>
    <t>Little block of prof offices, looks like townhouses, McDairmid assoc -- no vacancies</t>
  </si>
  <si>
    <t>Amma restaurant and associated (little white blgd)</t>
  </si>
  <si>
    <t>Peets coffee</t>
  </si>
  <si>
    <t>Fedex bldg</t>
  </si>
  <si>
    <t>One or two storefronts vacant</t>
  </si>
  <si>
    <t>Stone house shopping center</t>
  </si>
  <si>
    <t>Appears fully rented</t>
  </si>
  <si>
    <t>TD waterhouse</t>
  </si>
  <si>
    <t>Sweet leaf tea and others</t>
  </si>
  <si>
    <t>Capital One bank</t>
  </si>
  <si>
    <t>New Ramen shop</t>
  </si>
  <si>
    <t>Spokes</t>
  </si>
  <si>
    <t>Wells Fargo</t>
  </si>
  <si>
    <t>Dead gas station slated to be redone</t>
  </si>
  <si>
    <t>Church</t>
  </si>
  <si>
    <t>Weichert Realtors</t>
  </si>
  <si>
    <t>Mill street</t>
  </si>
  <si>
    <t>Town Green</t>
  </si>
  <si>
    <t>W+OD</t>
  </si>
  <si>
    <t>Collection of small shops including resale shops</t>
  </si>
  <si>
    <t>Vienna Inn</t>
  </si>
  <si>
    <t>VACANCY</t>
  </si>
  <si>
    <t>Center st</t>
  </si>
  <si>
    <t>Stabucks bldg</t>
  </si>
  <si>
    <t>Potomac River Running</t>
  </si>
  <si>
    <t>Orange Theory</t>
  </si>
  <si>
    <t>Vienna Jewelry</t>
  </si>
  <si>
    <t>Virginia Tire</t>
  </si>
  <si>
    <t>Just changed hands</t>
  </si>
  <si>
    <t>Maple Ave restaurant</t>
  </si>
  <si>
    <t>Car Wash</t>
  </si>
  <si>
    <t>Possible vacancy</t>
  </si>
  <si>
    <t>Nothing but cakes</t>
  </si>
  <si>
    <t>Possible vacancy next to pasty shop</t>
  </si>
  <si>
    <t>Two-store shopping ctr (Marjan Catering)</t>
  </si>
  <si>
    <t>Funeral home</t>
  </si>
  <si>
    <t>Paint store shopping center</t>
  </si>
  <si>
    <t>Former Oreck Vacuum vacant</t>
  </si>
  <si>
    <t>Dollar Tree</t>
  </si>
  <si>
    <t>Bank of America</t>
  </si>
  <si>
    <t>Marco Polo</t>
  </si>
  <si>
    <t>eyecare bldg</t>
  </si>
  <si>
    <t>Verizon wireless</t>
  </si>
  <si>
    <t>Alabaster clock shop</t>
  </si>
  <si>
    <t>Long and foster</t>
  </si>
  <si>
    <t>Christophe Bonnacci small shopping center</t>
  </si>
  <si>
    <t>Amphora</t>
  </si>
  <si>
    <t>My Eye DR</t>
  </si>
  <si>
    <t>BBT Bank</t>
  </si>
  <si>
    <t>White swan</t>
  </si>
  <si>
    <t>Polish building</t>
  </si>
  <si>
    <t>Joe's pasta</t>
  </si>
  <si>
    <t>Long and Foster</t>
  </si>
  <si>
    <t>Village Green Shopping Center</t>
  </si>
  <si>
    <t>Hadid rugs</t>
  </si>
  <si>
    <t>Other 7-11</t>
  </si>
  <si>
    <t>Plumber dry cleanr</t>
  </si>
  <si>
    <t>Car wash</t>
  </si>
  <si>
    <t>McDonalds</t>
  </si>
  <si>
    <t>Freedom Bank</t>
  </si>
  <si>
    <t>Partially vacant</t>
  </si>
  <si>
    <t>Vienna Center (Maple and Center)</t>
  </si>
  <si>
    <t>South</t>
  </si>
  <si>
    <t>North</t>
  </si>
  <si>
    <t>Freedom Bank Building, Maple and Nutley</t>
  </si>
  <si>
    <t>126 Maple Ave (tiny shop in row of tiny shops adjacent to Panera)</t>
  </si>
  <si>
    <t>Glyndon shopping center (Jammin' Java), former Felafel Street</t>
  </si>
  <si>
    <t>Danor Plaza, former Cenan's AND store next to Sherwin-Williams</t>
  </si>
  <si>
    <t>MAC</t>
  </si>
  <si>
    <t>C1 (Wawa)</t>
  </si>
  <si>
    <t>C1 (Dollar Tree)</t>
  </si>
  <si>
    <t>C1 (Virginia Tire)</t>
  </si>
  <si>
    <t>Rite Aid</t>
  </si>
  <si>
    <t>Maple and Courthouse center, down from USPS, former Oreck Vac</t>
  </si>
  <si>
    <t>Two-store shopping ctr (Marjan Catering), possible one-store vac</t>
  </si>
  <si>
    <t>Merchant's Tire</t>
  </si>
  <si>
    <t>Vienna Jewelry shopping center, former sweet shop next to Pure Pasty</t>
  </si>
  <si>
    <t>Nail and Spa (off the road), possible vacancy, small store</t>
  </si>
  <si>
    <t>Dead gas station, Maple and Park</t>
  </si>
  <si>
    <t>C1 (gas station/convenience store)</t>
  </si>
  <si>
    <t>Fedex bldg, office space next to Fedex</t>
  </si>
  <si>
    <t>Taco Bell</t>
  </si>
  <si>
    <t>C1 (Starbucks)</t>
  </si>
  <si>
    <t>United Bank Bldg, some vacancy somewhere in building.</t>
  </si>
  <si>
    <t>Leslie's pool, store next door is vacant</t>
  </si>
  <si>
    <t>C1 (clearly being refurbed)</t>
  </si>
  <si>
    <t>Partial</t>
  </si>
  <si>
    <t>Full</t>
  </si>
  <si>
    <t>Entire property vacant?</t>
  </si>
  <si>
    <t>YOUSEFI VIENNA BUILDING LLC</t>
  </si>
  <si>
    <t>502 MAPLE AVE W</t>
  </si>
  <si>
    <t>VIENNA SHOPPING CENTER LP</t>
  </si>
  <si>
    <t>116 MAPLE AVE W</t>
  </si>
  <si>
    <t>Pro-rated retail vacancy square footage</t>
  </si>
  <si>
    <t>153 GLYNDON ST SE</t>
  </si>
  <si>
    <t>BFH DANOR PLAZA SHOPPING CENTER LC</t>
  </si>
  <si>
    <t xml:space="preserve">122 BRANCH RD SE </t>
  </si>
  <si>
    <t>116 BRANCH RD SE</t>
  </si>
  <si>
    <t>Total area of two parcels</t>
  </si>
  <si>
    <t>Est acreage of all retail sites (106 x .5 x .85 * 43560.04)</t>
  </si>
  <si>
    <t>Est ground-level retail vacancy rate</t>
  </si>
  <si>
    <t>435 Maple</t>
  </si>
  <si>
    <t>415 Maple</t>
  </si>
  <si>
    <t>328 Maple E</t>
  </si>
  <si>
    <t>374 Maple E</t>
  </si>
  <si>
    <t>416 Maple E</t>
  </si>
  <si>
    <t>Total MAC and not C1 rehabs</t>
  </si>
  <si>
    <t>Overall, Maple Ave</t>
  </si>
  <si>
    <t>Property already in MAC process (Marco Polo, Vienna Center, BBT Bank)</t>
  </si>
  <si>
    <t>Major assumption:  Retail accounts for 85% of ground-floor space on Maple</t>
  </si>
  <si>
    <t>Est vacancy excluding propert in MAC pipeline</t>
  </si>
  <si>
    <t>Est ground-level retail vacancy rate excl property in C1 transition</t>
  </si>
  <si>
    <t>Status</t>
  </si>
  <si>
    <t>Rough inventory of buildings along Maple, with notes on retail space vacancy</t>
  </si>
  <si>
    <t>This inventory does a loop, starting at McDonalds, traveling the south side of Maple to East Street, then returning on the north side of Maple.  Side streets are only occasionally noted.</t>
  </si>
  <si>
    <t>Property names are informal -- these are notes so that I could recall what was where.</t>
  </si>
  <si>
    <t>Nutley</t>
  </si>
  <si>
    <t>Library lane</t>
  </si>
  <si>
    <t>Branch</t>
  </si>
  <si>
    <t>Little bitty shopping center at East St.</t>
  </si>
  <si>
    <t>RETURN TRIP, NORTH SIDE OF ROAD</t>
  </si>
  <si>
    <t>What is on 2nd and 3rd floors?</t>
  </si>
  <si>
    <t>Half the building is vacant and has been for quite a while.</t>
  </si>
  <si>
    <t>Vienna Arsenal etc.</t>
  </si>
  <si>
    <t>Vacancies sign, probably office space, not retail</t>
  </si>
  <si>
    <t>Vienna Center (two empty medical office bldgs)</t>
  </si>
  <si>
    <t>Nail and Spa (off the road, possible vacancy)</t>
  </si>
  <si>
    <t>Long and Foster, to be Wawa</t>
  </si>
  <si>
    <t>Visual survey conducted 2/10/2019</t>
  </si>
  <si>
    <t>Estimated ground-level retail vacancy rate, Maple Avenue MAC zone</t>
  </si>
  <si>
    <t>Vacant space as % of whole bldg (guess)</t>
  </si>
  <si>
    <t>Estimated Maple Avenue MAC zone ground-level retail vacancy rate.</t>
  </si>
  <si>
    <t>2/10/2019 visual survey</t>
  </si>
  <si>
    <t>Lot size (Fairfax tax maps)</t>
  </si>
  <si>
    <t>This is 106 MAC acres, times .5 (for one side of the street), time .85 ( to account for non-retail properties in the MAC zone, times square feet per acre.</t>
  </si>
  <si>
    <t>Anywhere you see a blank in the column G, I did not count that building as vacant.  These are buildings currently in the process of being re-occupied under existing commercial zoning regulations.</t>
  </si>
  <si>
    <t>All of Maple</t>
  </si>
  <si>
    <t>South Side of Maple</t>
  </si>
  <si>
    <t>North Side of Maple</t>
  </si>
  <si>
    <t>All of Maple, excluding MAC-pipeline blgs.</t>
  </si>
  <si>
    <t>Vacant property net of MAC-pipeline properties</t>
  </si>
  <si>
    <t>Assuming that retail is 85% of all MAC area</t>
  </si>
  <si>
    <t>Assuming that retail is 75% of all MAC area</t>
  </si>
  <si>
    <t>Assuming retail is 65% of all MAC area</t>
  </si>
  <si>
    <t>Empty where Cenan's was, next to Sherwin Williams -- two vacancies</t>
  </si>
  <si>
    <t>Suntrust  -- the jet age building, not the 70s one.</t>
  </si>
  <si>
    <t>Is this all one building/lot or not -- Polish center and White Swan?</t>
  </si>
  <si>
    <t>Sensitvity analysis is shown on next page.</t>
  </si>
  <si>
    <t>Is this a cool building or what?  Must have been a Tastee-Freez around 1960.</t>
  </si>
  <si>
    <t>No, new restaurant already applied for its sign, Keiko Charcoal Chicken?</t>
  </si>
  <si>
    <t>No, reduced from 10% to 5% because new retaurant is coming into one of the spaces, discussed at recent BAR meeting.</t>
  </si>
  <si>
    <t>2/28/2019 updates are in red.</t>
  </si>
  <si>
    <t>No, a new restaurant appears to have filled all or at least most of that space -- this was not vacant, I just thought it was.</t>
  </si>
  <si>
    <t>Revised table accounting for a handful of filled vacancies, 2/28/2019</t>
  </si>
  <si>
    <t>Fast food</t>
  </si>
  <si>
    <t>Chick-fil-A</t>
  </si>
  <si>
    <t>Fast Food</t>
  </si>
  <si>
    <t>Dry cleaner</t>
  </si>
  <si>
    <t>Bank</t>
  </si>
  <si>
    <t>Plastic surgery</t>
  </si>
  <si>
    <t>Hair Salon</t>
  </si>
  <si>
    <t>Dentist</t>
  </si>
  <si>
    <t>Restaurant</t>
  </si>
  <si>
    <t>Veterinary medicine</t>
  </si>
  <si>
    <t>Motel</t>
  </si>
  <si>
    <t>Social Burger</t>
  </si>
  <si>
    <t>Organic nails</t>
  </si>
  <si>
    <t>UPS strore</t>
  </si>
  <si>
    <t>Al Nakheel grocery</t>
  </si>
  <si>
    <t>Al Nakheel restaurant</t>
  </si>
  <si>
    <t>Hair Pair</t>
  </si>
  <si>
    <t>Locksmith</t>
  </si>
  <si>
    <t>Vocelli pizza</t>
  </si>
  <si>
    <t>Creative framing</t>
  </si>
  <si>
    <t>Thai restaurant</t>
  </si>
  <si>
    <t>Sushi restaurant</t>
  </si>
  <si>
    <t>Jersey Mike's subs</t>
  </si>
  <si>
    <t>Cleaners</t>
  </si>
  <si>
    <t>Hair Cuttery</t>
  </si>
  <si>
    <t>Dunkin Doughnuts</t>
  </si>
  <si>
    <t>Paisanos pizza</t>
  </si>
  <si>
    <t>Manhattan bagel</t>
  </si>
  <si>
    <t>Trousseau</t>
  </si>
  <si>
    <t>Dairy queen</t>
  </si>
  <si>
    <t>Burke and Herbert</t>
  </si>
  <si>
    <t>Mathnasium</t>
  </si>
  <si>
    <t>Ophthalmology</t>
  </si>
  <si>
    <t>Lotus garden restaurant</t>
  </si>
  <si>
    <t>Subway</t>
  </si>
  <si>
    <t>Stem Tree</t>
  </si>
  <si>
    <t>Pure Barre</t>
  </si>
  <si>
    <t>T-Mobile</t>
  </si>
  <si>
    <t>HSBC bank</t>
  </si>
  <si>
    <t>Inova urgent care</t>
  </si>
  <si>
    <t>CAVA</t>
  </si>
  <si>
    <t>Architectural ceramics</t>
  </si>
  <si>
    <t>Mod Pizza</t>
  </si>
  <si>
    <t>Taco Bamba</t>
  </si>
  <si>
    <t>Chopt</t>
  </si>
  <si>
    <t>Rexall Drug</t>
  </si>
  <si>
    <t>Connellls valet</t>
  </si>
  <si>
    <t>EMPTY</t>
  </si>
  <si>
    <t>Kriser's natural pet</t>
  </si>
  <si>
    <t>Foster's grille</t>
  </si>
  <si>
    <t>Dollar store</t>
  </si>
  <si>
    <t>Moto Photo</t>
  </si>
  <si>
    <t xml:space="preserve">Ben and Jerry's </t>
  </si>
  <si>
    <t>Panera</t>
  </si>
  <si>
    <t>Tuesday Morning</t>
  </si>
  <si>
    <t>Sportclips</t>
  </si>
  <si>
    <t>Salon o tony</t>
  </si>
  <si>
    <t>Maru sushi and korean</t>
  </si>
  <si>
    <t>House of Kabob</t>
  </si>
  <si>
    <t>Mike's flooring</t>
  </si>
  <si>
    <t>elements massage</t>
  </si>
  <si>
    <t>mattress firm</t>
  </si>
  <si>
    <t>Restaurant (in progress)</t>
  </si>
  <si>
    <t>Condo office bldg 303 Maple</t>
  </si>
  <si>
    <t>Dentists (x 3)</t>
  </si>
  <si>
    <t>Physicians (x 3)</t>
  </si>
  <si>
    <t>Finanacial services, title, (x 2)</t>
  </si>
  <si>
    <t>Michel rene salon/spa</t>
  </si>
  <si>
    <t>Vape and tobacco</t>
  </si>
  <si>
    <t>Red vaccuums</t>
  </si>
  <si>
    <t>Metro microblading</t>
  </si>
  <si>
    <t>Barber shop</t>
  </si>
  <si>
    <t>Alfa shoe repair</t>
  </si>
  <si>
    <t>Noodles and company</t>
  </si>
  <si>
    <t>Game stop</t>
  </si>
  <si>
    <t>Coldstone creamery</t>
  </si>
  <si>
    <t>Starbucks</t>
  </si>
  <si>
    <t>AT&amp;T</t>
  </si>
  <si>
    <t>Chipotle</t>
  </si>
  <si>
    <t>Petco</t>
  </si>
  <si>
    <t>Jammin Java</t>
  </si>
  <si>
    <t>Urban Mattress</t>
  </si>
  <si>
    <t>NW federal credit union</t>
  </si>
  <si>
    <t>Vienna Wine</t>
  </si>
  <si>
    <t>Falafel street, now a different restaurant</t>
  </si>
  <si>
    <t>Ocean cleaners</t>
  </si>
  <si>
    <t>Not in order</t>
  </si>
  <si>
    <t>H&amp;R block</t>
  </si>
  <si>
    <t>Natta thai cuising</t>
  </si>
  <si>
    <t>Café renaissance</t>
  </si>
  <si>
    <t>Virginian restaruart</t>
  </si>
  <si>
    <t>Patisserie</t>
  </si>
  <si>
    <t>Basilini Italian cave</t>
  </si>
  <si>
    <t>Viet roma asian cuising</t>
  </si>
  <si>
    <t>Outback steak house</t>
  </si>
  <si>
    <t>Adavnce auto parts</t>
  </si>
  <si>
    <t>Popeyes</t>
  </si>
  <si>
    <t>Sally beauty supply</t>
  </si>
  <si>
    <t>Parcel plus fedex store</t>
  </si>
  <si>
    <t>GNC vitamin</t>
  </si>
  <si>
    <t>CVS</t>
  </si>
  <si>
    <t>Giant</t>
  </si>
  <si>
    <t>Maplewood Gril</t>
  </si>
  <si>
    <t>Norm's beer and wine</t>
  </si>
  <si>
    <t>Cenans (empty</t>
  </si>
  <si>
    <t>Pazzo Pomodoro pizza</t>
  </si>
  <si>
    <t>Uniprice dry cleaners</t>
  </si>
  <si>
    <t>Merle Norman Studio</t>
  </si>
  <si>
    <t>Donatos pizza</t>
  </si>
  <si>
    <t>Sherwin-williams paint</t>
  </si>
  <si>
    <t>Vision of beauty</t>
  </si>
  <si>
    <t>Aditi spice depot</t>
  </si>
  <si>
    <t>Crepe amour</t>
  </si>
  <si>
    <t>Turmeric indian restaurant</t>
  </si>
  <si>
    <t>Barber ship</t>
  </si>
  <si>
    <t>Pazzo Gelato shop</t>
  </si>
  <si>
    <t xml:space="preserve">Sweet Ginger asian </t>
  </si>
  <si>
    <t>Elevation burger</t>
  </si>
  <si>
    <t>Fresh market</t>
  </si>
  <si>
    <t>New restaurant replacing massage envy</t>
  </si>
  <si>
    <t>Exxon gas station</t>
  </si>
  <si>
    <t>Posh</t>
  </si>
  <si>
    <t>Apple FCU</t>
  </si>
  <si>
    <t>Maggios and Skorpios grill</t>
  </si>
  <si>
    <t>Westwood cleaners</t>
  </si>
  <si>
    <t>Seven-11</t>
  </si>
  <si>
    <t>Karins florist</t>
  </si>
  <si>
    <t>Rain lilly nails</t>
  </si>
  <si>
    <t>Education SAT prep</t>
  </si>
  <si>
    <t>Vienna tax and accountin</t>
  </si>
  <si>
    <t>Inova pediatric surgery medical group</t>
  </si>
  <si>
    <t>Once upon a dream kids entertainment center</t>
  </si>
  <si>
    <t>WDG - architects?</t>
  </si>
  <si>
    <t>BB&amp;T bank</t>
  </si>
  <si>
    <t>Jewelery doctor</t>
  </si>
  <si>
    <t>Clarity restaurant</t>
  </si>
  <si>
    <t>Coins diamonds</t>
  </si>
  <si>
    <t>Home exteriors windows and doors</t>
  </si>
  <si>
    <t>Oxana women's clothing consignment shop</t>
  </si>
  <si>
    <t>Dianne T salong</t>
  </si>
  <si>
    <t>Ristorante Bonarotti</t>
  </si>
  <si>
    <t>Calypso salon</t>
  </si>
  <si>
    <t>CG custom clothier</t>
  </si>
  <si>
    <t>Sound hearing centers</t>
  </si>
  <si>
    <t>Kitchen and bath</t>
  </si>
  <si>
    <t>Monarch construction</t>
  </si>
  <si>
    <t>Bennetts nursery</t>
  </si>
  <si>
    <t>Orchids for you</t>
  </si>
  <si>
    <t>Mady and sons plumber</t>
  </si>
  <si>
    <t>Main street home improvement</t>
  </si>
  <si>
    <t>Best health massage</t>
  </si>
  <si>
    <t>Skin care and permanent makeup</t>
  </si>
  <si>
    <t>Mobile spa</t>
  </si>
  <si>
    <t>One other Daniel Kaufman, LLC  -- CPA?</t>
  </si>
  <si>
    <t>United bank</t>
  </si>
  <si>
    <t>Martha Weems LTD</t>
  </si>
  <si>
    <t>State Farm</t>
  </si>
  <si>
    <t>United Bank Bldg with torn up drive thru, says State Farm at ground level, 374 Maple East</t>
  </si>
  <si>
    <t>Richard Foote CPA</t>
  </si>
  <si>
    <t>Long and Foster property management</t>
  </si>
  <si>
    <t>Cyber services web development and hosting</t>
  </si>
  <si>
    <t>American Resources ("professional services")</t>
  </si>
  <si>
    <t>Amma vegetarian restaurant</t>
  </si>
  <si>
    <t>Ayurway wellness/massage</t>
  </si>
  <si>
    <t>Fedex</t>
  </si>
  <si>
    <t>GCA watch and clock repair</t>
  </si>
  <si>
    <t>Cigars and more</t>
  </si>
  <si>
    <t>Salon nuvida</t>
  </si>
  <si>
    <t>McKenney interiors</t>
  </si>
  <si>
    <t>Vienna Vintner</t>
  </si>
  <si>
    <t>Oakton Vienna Veterinary hospital</t>
  </si>
  <si>
    <t>Cool factory heating and cooling</t>
  </si>
  <si>
    <t>Sweet leaf tea</t>
  </si>
  <si>
    <t>Metro Eyes ophthalmology</t>
  </si>
  <si>
    <t>Savvy rest mattress</t>
  </si>
  <si>
    <t>Sprint</t>
  </si>
  <si>
    <t>Herat oriental rugs</t>
  </si>
  <si>
    <t>Pear tree cottage resale</t>
  </si>
  <si>
    <t>Maple Ave Market</t>
  </si>
  <si>
    <t>Beekman place</t>
  </si>
  <si>
    <t>Palm Beach Tan</t>
  </si>
  <si>
    <t>Edible Arrangements</t>
  </si>
  <si>
    <t>Starbucks coffee</t>
  </si>
  <si>
    <t>Peking Express</t>
  </si>
  <si>
    <t>New hair salon coming in</t>
  </si>
  <si>
    <t>New restaurant</t>
  </si>
  <si>
    <t>Bikes of Vienna</t>
  </si>
  <si>
    <t>Marjan restaurant and catering</t>
  </si>
  <si>
    <t>Swan Cleaners</t>
  </si>
  <si>
    <t>Papa Johns pizza</t>
  </si>
  <si>
    <t>Vienna Paint and Decorating (Benjamin Moore)</t>
  </si>
  <si>
    <t>Vienna Nails and Spa</t>
  </si>
  <si>
    <t>Plaka Grille</t>
  </si>
  <si>
    <t>(Dead Oreck vacuum)</t>
  </si>
  <si>
    <t>Music lessons</t>
  </si>
  <si>
    <t>Fashion gift shop</t>
  </si>
  <si>
    <t>Baseball card shop</t>
  </si>
  <si>
    <t>Optician</t>
  </si>
  <si>
    <t>Ace Massage</t>
  </si>
  <si>
    <t>Nail experts</t>
  </si>
  <si>
    <t>Cococlips dog grooming</t>
  </si>
  <si>
    <t>Alabaster clock shop (301A maple)</t>
  </si>
  <si>
    <t>Verizon wireless (301A maple)</t>
  </si>
  <si>
    <t>Sunrise medical labs</t>
  </si>
  <si>
    <t>Dr Sperling periodontist</t>
  </si>
  <si>
    <t>White rose salon and spa</t>
  </si>
  <si>
    <t>Foot and ankle center (surgery)</t>
  </si>
  <si>
    <t>301 Maple (tall building back from road)</t>
  </si>
  <si>
    <t>Endocrine and diabetes center</t>
  </si>
  <si>
    <t>Patron insurance services (home auto life)</t>
  </si>
  <si>
    <t>Family medicine (one physician)</t>
  </si>
  <si>
    <t>Vienna pediatric dentistry</t>
  </si>
  <si>
    <t>One empty office</t>
  </si>
  <si>
    <t>Physical therapy and wellness</t>
  </si>
  <si>
    <t>Dogwood building (303 Maple), two buildings</t>
  </si>
  <si>
    <t>Sloat family dentistry</t>
  </si>
  <si>
    <t>Nobles nails</t>
  </si>
  <si>
    <t>Royal Pawn</t>
  </si>
  <si>
    <t>307 Maple (away from road)</t>
  </si>
  <si>
    <t>Nova dental care</t>
  </si>
  <si>
    <t>Ascend physical therapy and wellness</t>
  </si>
  <si>
    <t>305 Maple (on the street)</t>
  </si>
  <si>
    <t>Iris dental care</t>
  </si>
  <si>
    <t>East Wing spa and massage</t>
  </si>
  <si>
    <t>Born 2 dance child and adult dance lessons</t>
  </si>
  <si>
    <t>Waterfalls wellness center</t>
  </si>
  <si>
    <t>a</t>
  </si>
  <si>
    <t>b</t>
  </si>
  <si>
    <t>c</t>
  </si>
  <si>
    <t>d</t>
  </si>
  <si>
    <t>f</t>
  </si>
  <si>
    <t>g</t>
  </si>
  <si>
    <t>h</t>
  </si>
  <si>
    <t>j</t>
  </si>
  <si>
    <t>k</t>
  </si>
  <si>
    <t>l</t>
  </si>
  <si>
    <t>m</t>
  </si>
  <si>
    <t>Dentists (x2)</t>
  </si>
  <si>
    <t>MD</t>
  </si>
  <si>
    <t>Vienna endodontics</t>
  </si>
  <si>
    <t>Dentist (x2) I think</t>
  </si>
  <si>
    <t>CIP -- no clue</t>
  </si>
  <si>
    <t xml:space="preserve">Eye clinic </t>
  </si>
  <si>
    <t>DDS</t>
  </si>
  <si>
    <t>Probably MD</t>
  </si>
  <si>
    <t>Christies international real estate</t>
  </si>
  <si>
    <t>Bonnacci oral, facial, dental surgery</t>
  </si>
  <si>
    <t>Capital dental implants</t>
  </si>
  <si>
    <t>One empty</t>
  </si>
  <si>
    <t>There is a block off offices behind the main building that I have not catalogued</t>
  </si>
  <si>
    <t>My Eye DR (401 Maple West)</t>
  </si>
  <si>
    <t>White swan bridal</t>
  </si>
  <si>
    <t>Garai orthodontics</t>
  </si>
  <si>
    <t>Magnolia desert bar and coffee</t>
  </si>
  <si>
    <t>Polish market</t>
  </si>
  <si>
    <t>Tattoo removal</t>
  </si>
  <si>
    <t>Florist</t>
  </si>
  <si>
    <t>Central nails</t>
  </si>
  <si>
    <t>barber shop</t>
  </si>
  <si>
    <t>Empty</t>
  </si>
  <si>
    <t>Village Green Shopping Center (501-531 Maple)</t>
  </si>
  <si>
    <t>Avivo salon and day spa</t>
  </si>
  <si>
    <t>Birkenstock (I think this is now gone)</t>
  </si>
  <si>
    <t>Cloud 9 vape</t>
  </si>
  <si>
    <t>Cupcakes</t>
  </si>
  <si>
    <t>Dogan hair salon</t>
  </si>
  <si>
    <t>Elite academy</t>
  </si>
  <si>
    <t>Istanbul blue restaurant</t>
  </si>
  <si>
    <t>The Italian gourment</t>
  </si>
  <si>
    <t>Maple Fashions</t>
  </si>
  <si>
    <t>Molly's yohurt</t>
  </si>
  <si>
    <t>Moonlake massage spa</t>
  </si>
  <si>
    <t>Novo kitchen and bath</t>
  </si>
  <si>
    <t>Pie Gourmet ltd</t>
  </si>
  <si>
    <t>Princess jewelers</t>
  </si>
  <si>
    <t>State Farm Insurance</t>
  </si>
  <si>
    <t>VAS art gallery</t>
  </si>
  <si>
    <t>Vienna Animan hospital</t>
  </si>
  <si>
    <t>Booze plumbing</t>
  </si>
  <si>
    <t>Bestway beauty school</t>
  </si>
  <si>
    <t>Cleaner 4 less</t>
  </si>
  <si>
    <t>Plumber dry cleanr (512 Maple)</t>
  </si>
  <si>
    <t>Pure Pasty</t>
  </si>
  <si>
    <t>Village green cleaners</t>
  </si>
  <si>
    <t>Convenience store</t>
  </si>
  <si>
    <t>Dry Cleaner</t>
  </si>
  <si>
    <t>Insurance</t>
  </si>
  <si>
    <t>Jewelry and precious metals</t>
  </si>
  <si>
    <t>Clothing</t>
  </si>
  <si>
    <t>Tobacco and vape</t>
  </si>
  <si>
    <t>Grocery:  Specialty</t>
  </si>
  <si>
    <t>Other</t>
  </si>
  <si>
    <t xml:space="preserve">Dental </t>
  </si>
  <si>
    <t>Bridal shop</t>
  </si>
  <si>
    <t>SunTrust bank</t>
  </si>
  <si>
    <t>Dental</t>
  </si>
  <si>
    <t>Spa and massage</t>
  </si>
  <si>
    <t>Physician</t>
  </si>
  <si>
    <t>Physical therapy</t>
  </si>
  <si>
    <t>Physican therapy</t>
  </si>
  <si>
    <t>Medical</t>
  </si>
  <si>
    <t>Mobile phone</t>
  </si>
  <si>
    <t>Building number</t>
  </si>
  <si>
    <t>Antique and resale</t>
  </si>
  <si>
    <t>Real estate</t>
  </si>
  <si>
    <t>Wine and beer</t>
  </si>
  <si>
    <t>Starbucks drive-through</t>
  </si>
  <si>
    <t>Home remodeling and repair</t>
  </si>
  <si>
    <t>Vienna Arsenal</t>
  </si>
  <si>
    <t>McDiarmid associates</t>
  </si>
  <si>
    <t>Zoe's kitchen</t>
  </si>
  <si>
    <t>Potbelly sandwich</t>
  </si>
  <si>
    <t>Vienna neurology</t>
  </si>
  <si>
    <t>Hematology/oncology of Tysons</t>
  </si>
  <si>
    <t>Re/MAC preferred properties</t>
  </si>
  <si>
    <t>Advanced Hearing</t>
  </si>
  <si>
    <t>Capital Area pediatrics</t>
  </si>
  <si>
    <t>Vienna Dermatology</t>
  </si>
  <si>
    <t>Body soul spirit massage therapy</t>
  </si>
  <si>
    <t>INCOMPLETE</t>
  </si>
  <si>
    <t>NVT&amp;E (Northern virginia title and escrow</t>
  </si>
  <si>
    <t>Medical office condos (370 Maple and 360 Maple)</t>
  </si>
  <si>
    <t>Flex n tone</t>
  </si>
  <si>
    <t>Feeling great massage therapy</t>
  </si>
  <si>
    <t>Horners corner pet salon</t>
  </si>
  <si>
    <t>William J Olson attorneys at law</t>
  </si>
  <si>
    <t>Doctalker family medicine</t>
  </si>
  <si>
    <t>Dr Advedsian</t>
  </si>
  <si>
    <t>Metropolitan chiropractic</t>
  </si>
  <si>
    <t>Vienna dental care</t>
  </si>
  <si>
    <t>Choice property management</t>
  </si>
  <si>
    <t>Dr Goldberg</t>
  </si>
  <si>
    <t>Veterinary clinic (I think)</t>
  </si>
  <si>
    <t xml:space="preserve">Other   </t>
  </si>
  <si>
    <t>Gasoline</t>
  </si>
  <si>
    <t>Drug store</t>
  </si>
  <si>
    <t>Mattress store</t>
  </si>
  <si>
    <t>Grocery:  General</t>
  </si>
  <si>
    <t>Vienna barber shop</t>
  </si>
  <si>
    <t>Michaels crafts</t>
  </si>
  <si>
    <t>Retail goods</t>
  </si>
  <si>
    <t>Building name</t>
  </si>
  <si>
    <t>Enterprise</t>
  </si>
  <si>
    <t>Major category</t>
  </si>
  <si>
    <t>Shell station minimart</t>
  </si>
  <si>
    <t>Dead gas station convenience store</t>
  </si>
  <si>
    <t>Education, lessons, test prep</t>
  </si>
  <si>
    <t>Tiger den</t>
  </si>
  <si>
    <t>126 Maple Ave is empty</t>
  </si>
  <si>
    <t>There is no 26, that held the place for 126 Maple, to flag that it is empty</t>
  </si>
  <si>
    <t>Home furnishings, art</t>
  </si>
  <si>
    <t>Hair, barber, skin, nails, etc.</t>
  </si>
  <si>
    <t>Animal supplies</t>
  </si>
  <si>
    <t>Services</t>
  </si>
  <si>
    <t xml:space="preserve">Goods   </t>
  </si>
  <si>
    <t>Goods</t>
  </si>
  <si>
    <t>Groceries</t>
  </si>
  <si>
    <t>Exercise, yoga</t>
  </si>
  <si>
    <t>Tax category</t>
  </si>
  <si>
    <t>Food</t>
  </si>
  <si>
    <t>Rugs</t>
  </si>
  <si>
    <t>Catering</t>
  </si>
  <si>
    <t>Trade school</t>
  </si>
  <si>
    <t>Shipping</t>
  </si>
  <si>
    <t>Financial services</t>
  </si>
  <si>
    <t>Appliance repair</t>
  </si>
  <si>
    <t>Shoe repair</t>
  </si>
  <si>
    <t>Video games</t>
  </si>
  <si>
    <t>Cosmetics</t>
  </si>
  <si>
    <t>Paint</t>
  </si>
  <si>
    <t>Child party place</t>
  </si>
  <si>
    <t>Architect</t>
  </si>
  <si>
    <t>Bicycle shop</t>
  </si>
  <si>
    <t>Tanning</t>
  </si>
  <si>
    <t>Clock and watch repair</t>
  </si>
  <si>
    <t>Eyecare</t>
  </si>
  <si>
    <t>Medical and Dental</t>
  </si>
  <si>
    <t>Hearing</t>
  </si>
  <si>
    <t>Dessert</t>
  </si>
  <si>
    <t>Pizza</t>
  </si>
  <si>
    <t>Florist and plants</t>
  </si>
  <si>
    <t>Guns</t>
  </si>
  <si>
    <t>Home builder</t>
  </si>
  <si>
    <t>Pool supply</t>
  </si>
  <si>
    <t>Upholsterer</t>
  </si>
  <si>
    <t>Watch and clock</t>
  </si>
  <si>
    <t>Subcategory</t>
  </si>
  <si>
    <t>Auto</t>
  </si>
  <si>
    <t>Crafts</t>
  </si>
  <si>
    <t>Beauty supply</t>
  </si>
  <si>
    <t>Vitamins</t>
  </si>
  <si>
    <t>Gifts</t>
  </si>
  <si>
    <t>Clinical lab</t>
  </si>
  <si>
    <t>Baseball cards</t>
  </si>
  <si>
    <t>Taxes</t>
  </si>
  <si>
    <t>Accounting</t>
  </si>
  <si>
    <t>Coffee shop</t>
  </si>
  <si>
    <t>PNC bank</t>
  </si>
  <si>
    <t>All other</t>
  </si>
  <si>
    <t>Sandwich shop</t>
  </si>
  <si>
    <t>Car</t>
  </si>
  <si>
    <t>Gasoline sales</t>
  </si>
  <si>
    <t>Grooming</t>
  </si>
  <si>
    <t>Pets and animals</t>
  </si>
  <si>
    <t>Uber category</t>
  </si>
  <si>
    <t>Car repair and service</t>
  </si>
  <si>
    <t>Food, drug, beverage, etc retail</t>
  </si>
  <si>
    <t>Personal Care Services</t>
  </si>
  <si>
    <t>Phone</t>
  </si>
  <si>
    <t>Home upkeep and decorating</t>
  </si>
  <si>
    <t>Other services</t>
  </si>
  <si>
    <t>Financial and insurance services</t>
  </si>
  <si>
    <t>Other goods</t>
  </si>
  <si>
    <t>Medical and dental services</t>
  </si>
  <si>
    <t>Dry cleaners</t>
  </si>
  <si>
    <t>Restaurants</t>
  </si>
  <si>
    <t>Car repair and service Count</t>
  </si>
  <si>
    <t>Car wash Count</t>
  </si>
  <si>
    <t>Gasoline sales Count</t>
  </si>
  <si>
    <t>Dry cleaner Count</t>
  </si>
  <si>
    <t>Education, lessons, test prep Count</t>
  </si>
  <si>
    <t>Bank Count</t>
  </si>
  <si>
    <t>Insurance Count</t>
  </si>
  <si>
    <t>Other Count</t>
  </si>
  <si>
    <t>Convenience store Count</t>
  </si>
  <si>
    <t>Drug store Count</t>
  </si>
  <si>
    <t>Grocery:  General Count</t>
  </si>
  <si>
    <t>Grocery:  Specialty Count</t>
  </si>
  <si>
    <t>Retail goods Count</t>
  </si>
  <si>
    <t>Tobacco and vape Count</t>
  </si>
  <si>
    <t>Wine and beer Count</t>
  </si>
  <si>
    <t>Home furnishings, art Count</t>
  </si>
  <si>
    <t>Home remodeling and repair Count</t>
  </si>
  <si>
    <t>Medical and Dental Count</t>
  </si>
  <si>
    <t>Clothing Count</t>
  </si>
  <si>
    <t>Jewelry and precious metals Count</t>
  </si>
  <si>
    <t>Mattress store Count</t>
  </si>
  <si>
    <t>Pets and animals Count</t>
  </si>
  <si>
    <t>Shipping Count</t>
  </si>
  <si>
    <t>Exercise, yoga Count</t>
  </si>
  <si>
    <t>Hair, barber, skin, nails, etc. Count</t>
  </si>
  <si>
    <t>Spa and massage Count</t>
  </si>
  <si>
    <t>Mobile phone Count</t>
  </si>
  <si>
    <t>Real estate Count</t>
  </si>
  <si>
    <t>Restaurant Count</t>
  </si>
  <si>
    <t>Grand Count</t>
  </si>
  <si>
    <t>Selected enterprise categories</t>
  </si>
  <si>
    <t>Town residents per establishment</t>
  </si>
  <si>
    <t>Categories Selected for Potential Humor Value</t>
  </si>
  <si>
    <t>Maple Avenue March 2019 Retail Census</t>
  </si>
  <si>
    <t>Establish-ments</t>
  </si>
  <si>
    <t>You forgot the liquor store!</t>
  </si>
  <si>
    <t>Establishments per 10,000 population</t>
  </si>
  <si>
    <t>Source:  savemaple.org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</si>
</sst>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9" fontId="0" fillId="0" borderId="0" xfId="2" applyFont="1"/>
    <xf numFmtId="165" fontId="0" fillId="0" borderId="0" xfId="2" applyNumberFormat="1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0" fontId="4" fillId="0" borderId="0" xfId="0" applyFont="1"/>
    <xf numFmtId="165" fontId="4" fillId="0" borderId="0" xfId="2" applyNumberFormat="1" applyFont="1"/>
    <xf numFmtId="0" fontId="5" fillId="0" borderId="0" xfId="0" applyFont="1"/>
    <xf numFmtId="165" fontId="5" fillId="0" borderId="0" xfId="2" applyNumberFormat="1" applyFont="1"/>
    <xf numFmtId="14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9" fontId="4" fillId="0" borderId="0" xfId="2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3" borderId="0" xfId="0" applyFill="1"/>
    <xf numFmtId="3" fontId="0" fillId="3" borderId="0" xfId="0" applyNumberFormat="1" applyFill="1"/>
    <xf numFmtId="9" fontId="0" fillId="3" borderId="0" xfId="2" applyFont="1" applyFill="1"/>
    <xf numFmtId="164" fontId="0" fillId="3" borderId="0" xfId="1" applyNumberFormat="1" applyFont="1" applyFill="1"/>
    <xf numFmtId="0" fontId="0" fillId="0" borderId="0" xfId="0" applyFill="1"/>
    <xf numFmtId="16" fontId="0" fillId="0" borderId="0" xfId="0" applyNumberFormat="1" applyFill="1"/>
    <xf numFmtId="0" fontId="3" fillId="0" borderId="0" xfId="0" applyFont="1" applyFill="1"/>
    <xf numFmtId="16" fontId="3" fillId="0" borderId="0" xfId="0" applyNumberFormat="1" applyFont="1" applyFill="1"/>
    <xf numFmtId="164" fontId="0" fillId="0" borderId="0" xfId="1" applyNumberFormat="1" applyFont="1" applyAlignment="1">
      <alignment wrapText="1"/>
    </xf>
    <xf numFmtId="0" fontId="2" fillId="0" borderId="0" xfId="0" applyFont="1" applyFill="1"/>
    <xf numFmtId="164" fontId="0" fillId="2" borderId="0" xfId="1" applyNumberFormat="1" applyFon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workbookViewId="0">
      <pane xSplit="2" ySplit="6" topLeftCell="C7" activePane="bottomRight" state="frozen"/>
      <selection pane="topRight" activeCell="B1" sqref="B1"/>
      <selection pane="bottomLeft" activeCell="A2" sqref="A2"/>
      <selection pane="bottomRight" activeCell="B130" sqref="B130"/>
    </sheetView>
  </sheetViews>
  <sheetFormatPr defaultRowHeight="15" x14ac:dyDescent="0.25"/>
  <cols>
    <col min="2" max="2" width="32.85546875" customWidth="1"/>
    <col min="3" max="3" width="18.85546875" customWidth="1"/>
  </cols>
  <sheetData>
    <row r="1" spans="1:8" x14ac:dyDescent="0.25">
      <c r="B1" s="7" t="s">
        <v>173</v>
      </c>
    </row>
    <row r="2" spans="1:8" x14ac:dyDescent="0.25">
      <c r="B2" s="13">
        <v>43507</v>
      </c>
    </row>
    <row r="3" spans="1:8" x14ac:dyDescent="0.25">
      <c r="B3" s="13" t="s">
        <v>174</v>
      </c>
    </row>
    <row r="4" spans="1:8" x14ac:dyDescent="0.25">
      <c r="B4" s="13" t="s">
        <v>175</v>
      </c>
    </row>
    <row r="5" spans="1:8" x14ac:dyDescent="0.25">
      <c r="B5" s="13"/>
    </row>
    <row r="6" spans="1:8" x14ac:dyDescent="0.25">
      <c r="B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</row>
    <row r="8" spans="1:8" x14ac:dyDescent="0.25">
      <c r="A8">
        <v>1</v>
      </c>
      <c r="B8" t="s">
        <v>118</v>
      </c>
    </row>
    <row r="9" spans="1:8" x14ac:dyDescent="0.25">
      <c r="A9">
        <v>2</v>
      </c>
      <c r="B9" t="s">
        <v>117</v>
      </c>
    </row>
    <row r="10" spans="1:8" x14ac:dyDescent="0.25">
      <c r="A10">
        <v>3</v>
      </c>
      <c r="B10" t="s">
        <v>116</v>
      </c>
    </row>
    <row r="11" spans="1:8" x14ac:dyDescent="0.25">
      <c r="A11">
        <v>4</v>
      </c>
      <c r="B11" t="s">
        <v>119</v>
      </c>
      <c r="H11" t="s">
        <v>120</v>
      </c>
    </row>
    <row r="12" spans="1:8" x14ac:dyDescent="0.25">
      <c r="C12" s="8" t="s">
        <v>176</v>
      </c>
    </row>
    <row r="13" spans="1:8" x14ac:dyDescent="0.25">
      <c r="A13">
        <v>5</v>
      </c>
      <c r="B13" t="s">
        <v>7</v>
      </c>
    </row>
    <row r="14" spans="1:8" x14ac:dyDescent="0.25">
      <c r="A14">
        <v>6</v>
      </c>
      <c r="B14" t="s">
        <v>8</v>
      </c>
    </row>
    <row r="15" spans="1:8" x14ac:dyDescent="0.25">
      <c r="A15">
        <v>7</v>
      </c>
      <c r="B15" t="s">
        <v>9</v>
      </c>
    </row>
    <row r="16" spans="1:8" x14ac:dyDescent="0.25">
      <c r="A16">
        <v>8</v>
      </c>
      <c r="B16" t="s">
        <v>10</v>
      </c>
      <c r="H16" t="s">
        <v>12</v>
      </c>
    </row>
    <row r="17" spans="1:8" x14ac:dyDescent="0.25">
      <c r="A17">
        <v>9</v>
      </c>
      <c r="B17" t="s">
        <v>11</v>
      </c>
    </row>
    <row r="18" spans="1:8" x14ac:dyDescent="0.25">
      <c r="C18" s="8" t="s">
        <v>18</v>
      </c>
    </row>
    <row r="19" spans="1:8" x14ac:dyDescent="0.25">
      <c r="A19">
        <v>10</v>
      </c>
      <c r="B19" t="s">
        <v>13</v>
      </c>
      <c r="H19" t="s">
        <v>14</v>
      </c>
    </row>
    <row r="20" spans="1:8" x14ac:dyDescent="0.25">
      <c r="A20">
        <v>11</v>
      </c>
      <c r="B20" t="s">
        <v>15</v>
      </c>
    </row>
    <row r="21" spans="1:8" x14ac:dyDescent="0.25">
      <c r="A21">
        <v>12</v>
      </c>
      <c r="B21" t="s">
        <v>17</v>
      </c>
    </row>
    <row r="22" spans="1:8" x14ac:dyDescent="0.25">
      <c r="A22">
        <v>13</v>
      </c>
      <c r="B22" t="s">
        <v>16</v>
      </c>
    </row>
    <row r="23" spans="1:8" x14ac:dyDescent="0.25">
      <c r="C23" s="8" t="s">
        <v>177</v>
      </c>
    </row>
    <row r="24" spans="1:8" x14ac:dyDescent="0.25">
      <c r="A24">
        <v>14</v>
      </c>
      <c r="B24" t="s">
        <v>19</v>
      </c>
    </row>
    <row r="25" spans="1:8" x14ac:dyDescent="0.25">
      <c r="A25">
        <v>15</v>
      </c>
      <c r="B25" t="s">
        <v>20</v>
      </c>
    </row>
    <row r="26" spans="1:8" x14ac:dyDescent="0.25">
      <c r="A26">
        <v>16</v>
      </c>
      <c r="B26" t="s">
        <v>21</v>
      </c>
    </row>
    <row r="27" spans="1:8" x14ac:dyDescent="0.25">
      <c r="C27" s="8" t="s">
        <v>22</v>
      </c>
    </row>
    <row r="28" spans="1:8" x14ac:dyDescent="0.25">
      <c r="A28">
        <v>17</v>
      </c>
      <c r="B28" t="s">
        <v>23</v>
      </c>
    </row>
    <row r="29" spans="1:8" x14ac:dyDescent="0.25">
      <c r="A29">
        <v>18</v>
      </c>
      <c r="B29" t="s">
        <v>24</v>
      </c>
    </row>
    <row r="30" spans="1:8" x14ac:dyDescent="0.25">
      <c r="A30">
        <v>19</v>
      </c>
      <c r="B30" t="s">
        <v>25</v>
      </c>
    </row>
    <row r="31" spans="1:8" x14ac:dyDescent="0.25">
      <c r="A31">
        <v>20</v>
      </c>
      <c r="B31" t="s">
        <v>26</v>
      </c>
    </row>
    <row r="32" spans="1:8" x14ac:dyDescent="0.25">
      <c r="C32" s="8" t="s">
        <v>27</v>
      </c>
    </row>
    <row r="33" spans="1:13" x14ac:dyDescent="0.25">
      <c r="A33">
        <v>21</v>
      </c>
      <c r="B33" t="s">
        <v>29</v>
      </c>
      <c r="D33">
        <v>180</v>
      </c>
    </row>
    <row r="34" spans="1:13" x14ac:dyDescent="0.25">
      <c r="A34">
        <v>22</v>
      </c>
      <c r="B34" t="s">
        <v>28</v>
      </c>
    </row>
    <row r="35" spans="1:13" x14ac:dyDescent="0.25">
      <c r="A35">
        <v>23</v>
      </c>
      <c r="B35" t="s">
        <v>30</v>
      </c>
      <c r="D35">
        <v>126</v>
      </c>
      <c r="E35">
        <v>1404</v>
      </c>
      <c r="F35">
        <v>96000</v>
      </c>
      <c r="G35" t="s">
        <v>31</v>
      </c>
      <c r="H35">
        <v>1404</v>
      </c>
    </row>
    <row r="36" spans="1:13" x14ac:dyDescent="0.25">
      <c r="A36">
        <v>24</v>
      </c>
      <c r="B36" t="s">
        <v>32</v>
      </c>
    </row>
    <row r="37" spans="1:13" x14ac:dyDescent="0.25">
      <c r="C37" s="8" t="s">
        <v>33</v>
      </c>
    </row>
    <row r="38" spans="1:13" x14ac:dyDescent="0.25">
      <c r="A38">
        <v>25</v>
      </c>
      <c r="B38" t="s">
        <v>34</v>
      </c>
      <c r="C38" s="8"/>
    </row>
    <row r="39" spans="1:13" x14ac:dyDescent="0.25">
      <c r="A39">
        <v>26</v>
      </c>
      <c r="B39" t="s">
        <v>35</v>
      </c>
      <c r="D39">
        <v>133</v>
      </c>
      <c r="I39" t="s">
        <v>36</v>
      </c>
    </row>
    <row r="40" spans="1:13" x14ac:dyDescent="0.25">
      <c r="C40" s="8" t="s">
        <v>37</v>
      </c>
    </row>
    <row r="41" spans="1:13" x14ac:dyDescent="0.25">
      <c r="A41">
        <v>27</v>
      </c>
      <c r="B41" t="s">
        <v>38</v>
      </c>
    </row>
    <row r="42" spans="1:13" x14ac:dyDescent="0.25">
      <c r="A42">
        <v>28</v>
      </c>
      <c r="B42" t="s">
        <v>39</v>
      </c>
    </row>
    <row r="43" spans="1:13" x14ac:dyDescent="0.25">
      <c r="C43" s="8" t="s">
        <v>40</v>
      </c>
    </row>
    <row r="44" spans="1:13" x14ac:dyDescent="0.25">
      <c r="A44">
        <v>29</v>
      </c>
      <c r="B44" t="s">
        <v>41</v>
      </c>
      <c r="M44">
        <v>29</v>
      </c>
    </row>
    <row r="45" spans="1:13" x14ac:dyDescent="0.25">
      <c r="A45">
        <v>30</v>
      </c>
      <c r="B45" t="s">
        <v>42</v>
      </c>
      <c r="M45">
        <v>30</v>
      </c>
    </row>
    <row r="46" spans="1:13" x14ac:dyDescent="0.25">
      <c r="A46">
        <v>31</v>
      </c>
      <c r="B46" t="s">
        <v>44</v>
      </c>
      <c r="I46" t="s">
        <v>45</v>
      </c>
      <c r="M46">
        <v>31</v>
      </c>
    </row>
    <row r="47" spans="1:13" x14ac:dyDescent="0.25">
      <c r="A47">
        <v>32</v>
      </c>
      <c r="B47" t="s">
        <v>43</v>
      </c>
      <c r="M47">
        <v>32</v>
      </c>
    </row>
    <row r="48" spans="1:13" x14ac:dyDescent="0.25">
      <c r="C48" s="8" t="s">
        <v>178</v>
      </c>
    </row>
    <row r="49" spans="1:13" x14ac:dyDescent="0.25">
      <c r="A49">
        <v>33</v>
      </c>
      <c r="B49" t="s">
        <v>51</v>
      </c>
      <c r="I49" t="s">
        <v>204</v>
      </c>
      <c r="M49">
        <v>33</v>
      </c>
    </row>
    <row r="50" spans="1:13" x14ac:dyDescent="0.25">
      <c r="A50">
        <v>34</v>
      </c>
      <c r="B50" t="s">
        <v>46</v>
      </c>
      <c r="M50">
        <v>34</v>
      </c>
    </row>
    <row r="51" spans="1:13" x14ac:dyDescent="0.25">
      <c r="A51">
        <v>35</v>
      </c>
      <c r="B51" t="s">
        <v>47</v>
      </c>
      <c r="M51">
        <v>35</v>
      </c>
    </row>
    <row r="52" spans="1:13" x14ac:dyDescent="0.25">
      <c r="A52">
        <v>36</v>
      </c>
      <c r="B52" t="s">
        <v>205</v>
      </c>
      <c r="M52">
        <v>36</v>
      </c>
    </row>
    <row r="53" spans="1:13" x14ac:dyDescent="0.25">
      <c r="A53">
        <v>37</v>
      </c>
      <c r="B53" t="s">
        <v>48</v>
      </c>
      <c r="M53">
        <v>37</v>
      </c>
    </row>
    <row r="54" spans="1:13" x14ac:dyDescent="0.25">
      <c r="A54">
        <v>38</v>
      </c>
      <c r="B54" t="s">
        <v>179</v>
      </c>
      <c r="M54">
        <v>38</v>
      </c>
    </row>
    <row r="55" spans="1:13" x14ac:dyDescent="0.25">
      <c r="C55" s="8" t="s">
        <v>49</v>
      </c>
    </row>
    <row r="56" spans="1:13" x14ac:dyDescent="0.25">
      <c r="A56">
        <v>39</v>
      </c>
      <c r="B56" s="7" t="s">
        <v>180</v>
      </c>
      <c r="M56">
        <v>39</v>
      </c>
    </row>
    <row r="57" spans="1:13" x14ac:dyDescent="0.25">
      <c r="C57" s="8" t="s">
        <v>49</v>
      </c>
    </row>
    <row r="58" spans="1:13" x14ac:dyDescent="0.25">
      <c r="A58">
        <v>40</v>
      </c>
      <c r="B58" t="s">
        <v>50</v>
      </c>
      <c r="D58">
        <v>527</v>
      </c>
      <c r="I58" t="s">
        <v>181</v>
      </c>
      <c r="M58">
        <v>40</v>
      </c>
    </row>
    <row r="59" spans="1:13" x14ac:dyDescent="0.25">
      <c r="A59">
        <v>41</v>
      </c>
      <c r="B59" t="s">
        <v>52</v>
      </c>
      <c r="M59">
        <v>41</v>
      </c>
    </row>
    <row r="60" spans="1:13" x14ac:dyDescent="0.25">
      <c r="A60">
        <v>42</v>
      </c>
      <c r="B60" t="s">
        <v>53</v>
      </c>
      <c r="I60" t="s">
        <v>182</v>
      </c>
      <c r="M60">
        <v>42</v>
      </c>
    </row>
    <row r="61" spans="1:13" x14ac:dyDescent="0.25">
      <c r="A61">
        <v>43</v>
      </c>
      <c r="B61" t="s">
        <v>54</v>
      </c>
      <c r="M61">
        <v>43</v>
      </c>
    </row>
    <row r="62" spans="1:13" x14ac:dyDescent="0.25">
      <c r="C62" s="8" t="s">
        <v>55</v>
      </c>
    </row>
    <row r="63" spans="1:13" x14ac:dyDescent="0.25">
      <c r="A63">
        <v>44</v>
      </c>
      <c r="B63" t="s">
        <v>56</v>
      </c>
      <c r="M63">
        <v>44</v>
      </c>
    </row>
    <row r="64" spans="1:13" x14ac:dyDescent="0.25">
      <c r="A64">
        <v>45</v>
      </c>
      <c r="B64" t="s">
        <v>60</v>
      </c>
      <c r="M64">
        <v>45</v>
      </c>
    </row>
    <row r="65" spans="1:13" x14ac:dyDescent="0.25">
      <c r="A65">
        <v>46</v>
      </c>
      <c r="B65" t="s">
        <v>183</v>
      </c>
      <c r="D65">
        <v>386</v>
      </c>
      <c r="M65">
        <v>46</v>
      </c>
    </row>
    <row r="66" spans="1:13" x14ac:dyDescent="0.25">
      <c r="A66">
        <v>47</v>
      </c>
      <c r="B66" t="s">
        <v>57</v>
      </c>
      <c r="I66" t="s">
        <v>184</v>
      </c>
      <c r="M66">
        <v>47</v>
      </c>
    </row>
    <row r="67" spans="1:13" x14ac:dyDescent="0.25">
      <c r="A67">
        <v>48</v>
      </c>
      <c r="B67" t="s">
        <v>58</v>
      </c>
      <c r="M67">
        <v>48</v>
      </c>
    </row>
    <row r="68" spans="1:13" x14ac:dyDescent="0.25">
      <c r="A68">
        <v>49</v>
      </c>
      <c r="B68" t="s">
        <v>59</v>
      </c>
      <c r="M68">
        <v>49</v>
      </c>
    </row>
    <row r="69" spans="1:13" x14ac:dyDescent="0.25">
      <c r="A69">
        <v>50</v>
      </c>
      <c r="B69" t="s">
        <v>61</v>
      </c>
      <c r="M69">
        <v>50</v>
      </c>
    </row>
    <row r="70" spans="1:13" x14ac:dyDescent="0.25">
      <c r="A70">
        <v>51</v>
      </c>
      <c r="B70" t="s">
        <v>62</v>
      </c>
      <c r="M70">
        <v>51</v>
      </c>
    </row>
    <row r="71" spans="1:13" x14ac:dyDescent="0.25">
      <c r="A71">
        <v>52</v>
      </c>
      <c r="B71" t="s">
        <v>63</v>
      </c>
      <c r="I71" t="s">
        <v>64</v>
      </c>
      <c r="M71">
        <v>52</v>
      </c>
    </row>
    <row r="72" spans="1:13" x14ac:dyDescent="0.25">
      <c r="A72">
        <v>53</v>
      </c>
      <c r="B72" t="s">
        <v>65</v>
      </c>
      <c r="I72" t="s">
        <v>66</v>
      </c>
      <c r="M72">
        <v>53</v>
      </c>
    </row>
    <row r="73" spans="1:13" x14ac:dyDescent="0.25">
      <c r="A73">
        <v>54</v>
      </c>
      <c r="B73" t="s">
        <v>67</v>
      </c>
      <c r="M73">
        <v>54</v>
      </c>
    </row>
    <row r="75" spans="1:13" x14ac:dyDescent="0.25">
      <c r="A75">
        <v>55</v>
      </c>
      <c r="B75" t="s">
        <v>68</v>
      </c>
      <c r="M75">
        <v>55</v>
      </c>
    </row>
    <row r="76" spans="1:13" x14ac:dyDescent="0.25">
      <c r="A76">
        <v>56</v>
      </c>
      <c r="B76" t="s">
        <v>69</v>
      </c>
      <c r="M76">
        <v>56</v>
      </c>
    </row>
    <row r="77" spans="1:13" x14ac:dyDescent="0.25">
      <c r="A77">
        <v>57</v>
      </c>
      <c r="B77" t="s">
        <v>70</v>
      </c>
      <c r="M77">
        <v>57</v>
      </c>
    </row>
    <row r="78" spans="1:13" x14ac:dyDescent="0.25">
      <c r="A78">
        <v>58</v>
      </c>
      <c r="B78" t="s">
        <v>71</v>
      </c>
      <c r="M78">
        <v>58</v>
      </c>
    </row>
    <row r="79" spans="1:13" x14ac:dyDescent="0.25">
      <c r="A79">
        <v>59</v>
      </c>
      <c r="B79" t="s">
        <v>72</v>
      </c>
      <c r="M79">
        <v>59</v>
      </c>
    </row>
    <row r="80" spans="1:13" x14ac:dyDescent="0.25">
      <c r="A80">
        <v>60</v>
      </c>
      <c r="B80" t="s">
        <v>73</v>
      </c>
      <c r="I80" t="s">
        <v>5</v>
      </c>
      <c r="M80">
        <v>60</v>
      </c>
    </row>
    <row r="81" spans="1:13" x14ac:dyDescent="0.25">
      <c r="A81">
        <v>61</v>
      </c>
      <c r="B81" t="s">
        <v>74</v>
      </c>
      <c r="M81">
        <v>61</v>
      </c>
    </row>
    <row r="82" spans="1:13" x14ac:dyDescent="0.25">
      <c r="A82">
        <v>62</v>
      </c>
      <c r="B82" t="s">
        <v>75</v>
      </c>
      <c r="M82">
        <v>62</v>
      </c>
    </row>
    <row r="83" spans="1:13" x14ac:dyDescent="0.25">
      <c r="C83" s="8" t="s">
        <v>76</v>
      </c>
    </row>
    <row r="84" spans="1:13" x14ac:dyDescent="0.25">
      <c r="A84">
        <v>63</v>
      </c>
      <c r="B84" t="s">
        <v>77</v>
      </c>
      <c r="M84">
        <v>63</v>
      </c>
    </row>
    <row r="85" spans="1:13" x14ac:dyDescent="0.25">
      <c r="C85" s="8" t="s">
        <v>78</v>
      </c>
    </row>
    <row r="86" spans="1:13" x14ac:dyDescent="0.25">
      <c r="A86">
        <v>64</v>
      </c>
      <c r="B86" t="s">
        <v>79</v>
      </c>
      <c r="M86">
        <v>64</v>
      </c>
    </row>
    <row r="87" spans="1:13" x14ac:dyDescent="0.25">
      <c r="A87">
        <v>65</v>
      </c>
      <c r="B87" t="s">
        <v>80</v>
      </c>
      <c r="M87">
        <v>65</v>
      </c>
    </row>
    <row r="88" spans="1:13" x14ac:dyDescent="0.25">
      <c r="A88">
        <v>66</v>
      </c>
      <c r="B88" t="s">
        <v>185</v>
      </c>
      <c r="I88" t="s">
        <v>81</v>
      </c>
      <c r="M88">
        <v>66</v>
      </c>
    </row>
    <row r="89" spans="1:13" x14ac:dyDescent="0.25">
      <c r="C89" s="8" t="s">
        <v>82</v>
      </c>
    </row>
    <row r="90" spans="1:13" x14ac:dyDescent="0.25">
      <c r="A90">
        <v>67</v>
      </c>
      <c r="B90" t="s">
        <v>83</v>
      </c>
      <c r="M90">
        <v>67</v>
      </c>
    </row>
    <row r="91" spans="1:13" x14ac:dyDescent="0.25">
      <c r="A91">
        <v>68</v>
      </c>
      <c r="B91" t="s">
        <v>84</v>
      </c>
      <c r="M91">
        <v>68</v>
      </c>
    </row>
    <row r="92" spans="1:13" x14ac:dyDescent="0.25">
      <c r="A92">
        <v>69</v>
      </c>
      <c r="B92" t="s">
        <v>186</v>
      </c>
      <c r="I92" t="s">
        <v>81</v>
      </c>
      <c r="M92">
        <v>69</v>
      </c>
    </row>
    <row r="93" spans="1:13" x14ac:dyDescent="0.25">
      <c r="A93">
        <v>70</v>
      </c>
      <c r="B93" t="s">
        <v>85</v>
      </c>
      <c r="M93">
        <v>70</v>
      </c>
    </row>
    <row r="94" spans="1:13" x14ac:dyDescent="0.25">
      <c r="A94">
        <v>71</v>
      </c>
      <c r="B94" t="s">
        <v>92</v>
      </c>
      <c r="M94">
        <v>71</v>
      </c>
    </row>
    <row r="95" spans="1:13" x14ac:dyDescent="0.25">
      <c r="A95">
        <v>72</v>
      </c>
      <c r="B95" t="s">
        <v>86</v>
      </c>
      <c r="I95" t="s">
        <v>93</v>
      </c>
      <c r="M95">
        <v>72</v>
      </c>
    </row>
    <row r="96" spans="1:13" x14ac:dyDescent="0.25">
      <c r="A96">
        <v>73</v>
      </c>
      <c r="B96" t="s">
        <v>87</v>
      </c>
      <c r="I96" t="s">
        <v>88</v>
      </c>
      <c r="M96">
        <v>73</v>
      </c>
    </row>
    <row r="97" spans="1:13" x14ac:dyDescent="0.25">
      <c r="A97">
        <v>74</v>
      </c>
      <c r="B97" t="s">
        <v>89</v>
      </c>
      <c r="I97" t="s">
        <v>208</v>
      </c>
      <c r="M97">
        <v>74</v>
      </c>
    </row>
    <row r="98" spans="1:13" x14ac:dyDescent="0.25">
      <c r="A98">
        <v>75</v>
      </c>
      <c r="B98" t="s">
        <v>94</v>
      </c>
      <c r="I98" t="s">
        <v>91</v>
      </c>
      <c r="M98">
        <v>75</v>
      </c>
    </row>
    <row r="99" spans="1:13" x14ac:dyDescent="0.25">
      <c r="A99">
        <v>76</v>
      </c>
      <c r="B99" t="s">
        <v>90</v>
      </c>
      <c r="M99">
        <v>76</v>
      </c>
    </row>
    <row r="100" spans="1:13" x14ac:dyDescent="0.25">
      <c r="A100">
        <v>77</v>
      </c>
      <c r="B100" t="s">
        <v>95</v>
      </c>
      <c r="M100">
        <v>77</v>
      </c>
    </row>
    <row r="101" spans="1:13" x14ac:dyDescent="0.25">
      <c r="C101" s="8" t="s">
        <v>27</v>
      </c>
    </row>
    <row r="102" spans="1:13" x14ac:dyDescent="0.25">
      <c r="A102">
        <v>78</v>
      </c>
      <c r="B102" t="s">
        <v>96</v>
      </c>
      <c r="I102" t="s">
        <v>97</v>
      </c>
      <c r="M102">
        <v>78</v>
      </c>
    </row>
    <row r="103" spans="1:13" x14ac:dyDescent="0.25">
      <c r="A103">
        <v>79</v>
      </c>
      <c r="B103" t="s">
        <v>98</v>
      </c>
      <c r="M103">
        <v>79</v>
      </c>
    </row>
    <row r="104" spans="1:13" x14ac:dyDescent="0.25">
      <c r="A104">
        <v>80</v>
      </c>
      <c r="B104" t="s">
        <v>99</v>
      </c>
      <c r="M104">
        <v>80</v>
      </c>
    </row>
    <row r="105" spans="1:13" x14ac:dyDescent="0.25">
      <c r="A105">
        <v>81</v>
      </c>
      <c r="B105" t="s">
        <v>100</v>
      </c>
      <c r="I105" t="s">
        <v>31</v>
      </c>
      <c r="M105">
        <v>81</v>
      </c>
    </row>
    <row r="106" spans="1:13" x14ac:dyDescent="0.25">
      <c r="A106">
        <v>82</v>
      </c>
      <c r="B106" t="s">
        <v>101</v>
      </c>
      <c r="M106">
        <v>82</v>
      </c>
    </row>
    <row r="107" spans="1:13" x14ac:dyDescent="0.25">
      <c r="C107" s="8" t="s">
        <v>22</v>
      </c>
    </row>
    <row r="108" spans="1:13" x14ac:dyDescent="0.25">
      <c r="A108">
        <v>83</v>
      </c>
      <c r="B108" t="s">
        <v>102</v>
      </c>
      <c r="M108">
        <v>83</v>
      </c>
    </row>
    <row r="109" spans="1:13" x14ac:dyDescent="0.25">
      <c r="A109">
        <v>84</v>
      </c>
      <c r="B109" t="s">
        <v>103</v>
      </c>
      <c r="M109">
        <v>84</v>
      </c>
    </row>
    <row r="110" spans="1:13" x14ac:dyDescent="0.25">
      <c r="A110">
        <v>85</v>
      </c>
      <c r="B110" t="s">
        <v>428</v>
      </c>
      <c r="M110">
        <v>85</v>
      </c>
    </row>
    <row r="111" spans="1:13" x14ac:dyDescent="0.25">
      <c r="A111">
        <f>A110+1</f>
        <v>86</v>
      </c>
      <c r="B111" t="s">
        <v>421</v>
      </c>
      <c r="M111">
        <f>M110+1</f>
        <v>86</v>
      </c>
    </row>
    <row r="112" spans="1:13" x14ac:dyDescent="0.25">
      <c r="A112">
        <f t="shared" ref="A112:A113" si="0">A111+1</f>
        <v>87</v>
      </c>
      <c r="B112" t="s">
        <v>435</v>
      </c>
      <c r="M112">
        <f t="shared" ref="M112:M113" si="1">M111+1</f>
        <v>87</v>
      </c>
    </row>
    <row r="113" spans="1:13" x14ac:dyDescent="0.25">
      <c r="A113">
        <f t="shared" si="0"/>
        <v>88</v>
      </c>
      <c r="B113" t="s">
        <v>432</v>
      </c>
      <c r="M113">
        <f t="shared" si="1"/>
        <v>88</v>
      </c>
    </row>
    <row r="117" spans="1:13" x14ac:dyDescent="0.25">
      <c r="A117">
        <v>89</v>
      </c>
      <c r="B117" t="s">
        <v>104</v>
      </c>
      <c r="C117">
        <v>309</v>
      </c>
      <c r="M117">
        <v>89</v>
      </c>
    </row>
    <row r="118" spans="1:13" x14ac:dyDescent="0.25">
      <c r="A118">
        <v>90</v>
      </c>
      <c r="B118" t="s">
        <v>105</v>
      </c>
      <c r="M118">
        <v>90</v>
      </c>
    </row>
    <row r="119" spans="1:13" x14ac:dyDescent="0.25">
      <c r="A119">
        <v>91</v>
      </c>
      <c r="B119" t="s">
        <v>106</v>
      </c>
      <c r="M119">
        <v>91</v>
      </c>
    </row>
    <row r="120" spans="1:13" x14ac:dyDescent="0.25">
      <c r="A120">
        <v>92</v>
      </c>
      <c r="B120" t="s">
        <v>107</v>
      </c>
      <c r="M120">
        <v>92</v>
      </c>
    </row>
    <row r="121" spans="1:13" x14ac:dyDescent="0.25">
      <c r="A121">
        <v>93</v>
      </c>
      <c r="B121" t="s">
        <v>108</v>
      </c>
      <c r="I121" t="s">
        <v>31</v>
      </c>
      <c r="M121">
        <v>93</v>
      </c>
    </row>
    <row r="122" spans="1:13" x14ac:dyDescent="0.25">
      <c r="A122">
        <v>94</v>
      </c>
      <c r="B122" t="s">
        <v>109</v>
      </c>
      <c r="M122">
        <v>94</v>
      </c>
    </row>
    <row r="123" spans="1:13" x14ac:dyDescent="0.25">
      <c r="A123">
        <v>95</v>
      </c>
      <c r="B123" t="s">
        <v>110</v>
      </c>
      <c r="J123" t="s">
        <v>206</v>
      </c>
      <c r="M123">
        <v>95</v>
      </c>
    </row>
    <row r="124" spans="1:13" x14ac:dyDescent="0.25">
      <c r="A124">
        <v>96</v>
      </c>
      <c r="B124" t="s">
        <v>111</v>
      </c>
      <c r="I124" t="s">
        <v>31</v>
      </c>
      <c r="M124">
        <v>96</v>
      </c>
    </row>
    <row r="125" spans="1:13" x14ac:dyDescent="0.25">
      <c r="A125">
        <v>97</v>
      </c>
      <c r="B125" t="s">
        <v>187</v>
      </c>
      <c r="I125" t="s">
        <v>31</v>
      </c>
      <c r="M125">
        <v>97</v>
      </c>
    </row>
    <row r="126" spans="1:13" x14ac:dyDescent="0.25">
      <c r="C126" s="8" t="s">
        <v>176</v>
      </c>
    </row>
    <row r="127" spans="1:13" x14ac:dyDescent="0.25">
      <c r="A127">
        <v>98</v>
      </c>
      <c r="B127" t="s">
        <v>113</v>
      </c>
      <c r="M127">
        <v>98</v>
      </c>
    </row>
    <row r="128" spans="1:13" x14ac:dyDescent="0.25">
      <c r="A128">
        <v>99</v>
      </c>
      <c r="B128" t="s">
        <v>114</v>
      </c>
      <c r="M128">
        <v>99</v>
      </c>
    </row>
    <row r="129" spans="1:13" x14ac:dyDescent="0.25">
      <c r="A129">
        <v>100</v>
      </c>
      <c r="B129" s="1" t="s">
        <v>115</v>
      </c>
      <c r="M129">
        <v>100</v>
      </c>
    </row>
    <row r="130" spans="1:13" x14ac:dyDescent="0.25">
      <c r="A130">
        <v>101</v>
      </c>
      <c r="B130" t="s">
        <v>23</v>
      </c>
      <c r="M130">
        <v>101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7"/>
  <sheetViews>
    <sheetView topLeftCell="A25" workbookViewId="0">
      <selection activeCell="B1" sqref="B1"/>
    </sheetView>
  </sheetViews>
  <sheetFormatPr defaultRowHeight="15" outlineLevelRow="2" x14ac:dyDescent="0.25"/>
  <cols>
    <col min="1" max="2" width="9.140625" style="23"/>
    <col min="3" max="4" width="29.42578125" style="23" customWidth="1"/>
    <col min="5" max="6" width="32.5703125" style="23" customWidth="1"/>
    <col min="7" max="16384" width="9.140625" style="23"/>
  </cols>
  <sheetData>
    <row r="1" spans="1:11" x14ac:dyDescent="0.25">
      <c r="A1" s="23" t="s">
        <v>516</v>
      </c>
      <c r="B1" s="28" t="s">
        <v>665</v>
      </c>
      <c r="C1" s="23" t="s">
        <v>555</v>
      </c>
      <c r="D1" s="23" t="s">
        <v>556</v>
      </c>
      <c r="E1" s="23" t="s">
        <v>557</v>
      </c>
      <c r="F1" s="23" t="s">
        <v>600</v>
      </c>
      <c r="G1" s="23" t="s">
        <v>572</v>
      </c>
      <c r="H1" s="23" t="s">
        <v>618</v>
      </c>
      <c r="K1" s="23">
        <v>1</v>
      </c>
    </row>
    <row r="2" spans="1:11" outlineLevel="2" x14ac:dyDescent="0.25">
      <c r="A2" s="23">
        <v>20</v>
      </c>
      <c r="C2" s="23" t="s">
        <v>26</v>
      </c>
      <c r="D2" s="23" t="s">
        <v>26</v>
      </c>
      <c r="E2" s="23" t="s">
        <v>619</v>
      </c>
      <c r="G2" s="23" t="s">
        <v>567</v>
      </c>
      <c r="H2" s="23" t="s">
        <v>614</v>
      </c>
      <c r="K2" s="23">
        <v>103</v>
      </c>
    </row>
    <row r="3" spans="1:11" outlineLevel="2" x14ac:dyDescent="0.25">
      <c r="A3" s="23">
        <v>43</v>
      </c>
      <c r="C3" s="23" t="s">
        <v>54</v>
      </c>
      <c r="D3" s="23" t="s">
        <v>54</v>
      </c>
      <c r="E3" s="23" t="s">
        <v>619</v>
      </c>
      <c r="G3" s="23" t="s">
        <v>567</v>
      </c>
      <c r="H3" s="23" t="s">
        <v>614</v>
      </c>
      <c r="K3" s="23">
        <v>295</v>
      </c>
    </row>
    <row r="4" spans="1:11" outlineLevel="2" x14ac:dyDescent="0.25">
      <c r="A4" s="23">
        <v>49</v>
      </c>
      <c r="C4" s="23" t="s">
        <v>59</v>
      </c>
      <c r="D4" s="23" t="s">
        <v>59</v>
      </c>
      <c r="E4" s="23" t="s">
        <v>619</v>
      </c>
      <c r="G4" s="23" t="s">
        <v>567</v>
      </c>
      <c r="H4" s="23" t="s">
        <v>614</v>
      </c>
      <c r="K4" s="23">
        <v>324</v>
      </c>
    </row>
    <row r="5" spans="1:11" outlineLevel="2" x14ac:dyDescent="0.25">
      <c r="A5" s="23">
        <v>73</v>
      </c>
      <c r="C5" s="23" t="s">
        <v>87</v>
      </c>
      <c r="D5" s="23" t="s">
        <v>87</v>
      </c>
      <c r="E5" s="23" t="s">
        <v>619</v>
      </c>
      <c r="G5" s="23" t="s">
        <v>567</v>
      </c>
      <c r="H5" s="23" t="s">
        <v>614</v>
      </c>
      <c r="K5" s="23">
        <v>386</v>
      </c>
    </row>
    <row r="6" spans="1:11" outlineLevel="1" x14ac:dyDescent="0.25">
      <c r="D6" s="25" t="s">
        <v>630</v>
      </c>
      <c r="E6" s="23">
        <f>SUBTOTAL(3,E2:E5)</f>
        <v>4</v>
      </c>
    </row>
    <row r="7" spans="1:11" outlineLevel="2" x14ac:dyDescent="0.25">
      <c r="A7" s="23">
        <v>2</v>
      </c>
      <c r="C7" s="23" t="s">
        <v>117</v>
      </c>
      <c r="D7" s="23" t="s">
        <v>117</v>
      </c>
      <c r="E7" s="23" t="s">
        <v>117</v>
      </c>
      <c r="G7" s="23" t="s">
        <v>567</v>
      </c>
      <c r="H7" s="23" t="s">
        <v>614</v>
      </c>
      <c r="K7" s="23">
        <v>3</v>
      </c>
    </row>
    <row r="8" spans="1:11" outlineLevel="2" x14ac:dyDescent="0.25">
      <c r="A8" s="23">
        <v>76</v>
      </c>
      <c r="C8" s="23" t="s">
        <v>90</v>
      </c>
      <c r="D8" s="23" t="s">
        <v>90</v>
      </c>
      <c r="E8" s="23" t="s">
        <v>117</v>
      </c>
      <c r="G8" s="23" t="s">
        <v>567</v>
      </c>
      <c r="H8" s="23" t="s">
        <v>614</v>
      </c>
      <c r="K8" s="23">
        <v>392</v>
      </c>
    </row>
    <row r="9" spans="1:11" outlineLevel="1" x14ac:dyDescent="0.25">
      <c r="D9" s="25" t="s">
        <v>631</v>
      </c>
      <c r="E9" s="23">
        <f>SUBTOTAL(3,E7:E8)</f>
        <v>2</v>
      </c>
    </row>
    <row r="10" spans="1:11" outlineLevel="2" x14ac:dyDescent="0.25">
      <c r="A10" s="23">
        <v>17</v>
      </c>
      <c r="C10" s="23" t="s">
        <v>23</v>
      </c>
      <c r="D10" s="23" t="s">
        <v>23</v>
      </c>
      <c r="E10" s="23" t="s">
        <v>615</v>
      </c>
      <c r="G10" s="23" t="s">
        <v>548</v>
      </c>
      <c r="H10" s="23" t="s">
        <v>614</v>
      </c>
      <c r="K10" s="23">
        <v>84</v>
      </c>
    </row>
    <row r="11" spans="1:11" outlineLevel="2" x14ac:dyDescent="0.25">
      <c r="A11" s="23">
        <v>24</v>
      </c>
      <c r="C11" s="23" t="s">
        <v>32</v>
      </c>
      <c r="D11" s="23" t="s">
        <v>32</v>
      </c>
      <c r="E11" s="23" t="s">
        <v>615</v>
      </c>
      <c r="G11" s="23" t="s">
        <v>548</v>
      </c>
      <c r="H11" s="23" t="s">
        <v>614</v>
      </c>
      <c r="K11" s="23">
        <v>140</v>
      </c>
    </row>
    <row r="12" spans="1:11" outlineLevel="2" x14ac:dyDescent="0.25">
      <c r="D12" s="23" t="s">
        <v>334</v>
      </c>
      <c r="E12" s="23" t="s">
        <v>615</v>
      </c>
      <c r="G12" s="23" t="s">
        <v>548</v>
      </c>
      <c r="H12" s="23" t="s">
        <v>614</v>
      </c>
      <c r="K12" s="23">
        <v>244</v>
      </c>
    </row>
    <row r="13" spans="1:11" outlineLevel="2" x14ac:dyDescent="0.25">
      <c r="A13" s="23">
        <v>60</v>
      </c>
      <c r="C13" s="23" t="s">
        <v>73</v>
      </c>
      <c r="D13" s="23" t="s">
        <v>73</v>
      </c>
      <c r="E13" s="23" t="s">
        <v>615</v>
      </c>
      <c r="G13" s="23" t="s">
        <v>548</v>
      </c>
      <c r="H13" s="23" t="s">
        <v>614</v>
      </c>
      <c r="K13" s="23">
        <v>356</v>
      </c>
    </row>
    <row r="14" spans="1:11" outlineLevel="2" x14ac:dyDescent="0.25">
      <c r="A14" s="23">
        <v>101</v>
      </c>
      <c r="C14" s="23" t="s">
        <v>23</v>
      </c>
      <c r="D14" s="23" t="s">
        <v>23</v>
      </c>
      <c r="E14" s="23" t="s">
        <v>615</v>
      </c>
      <c r="G14" s="23" t="s">
        <v>548</v>
      </c>
      <c r="H14" s="23" t="s">
        <v>614</v>
      </c>
      <c r="K14" s="23">
        <v>505</v>
      </c>
    </row>
    <row r="15" spans="1:11" outlineLevel="1" x14ac:dyDescent="0.25">
      <c r="D15" s="25" t="s">
        <v>632</v>
      </c>
      <c r="E15" s="23">
        <f>SUBTOTAL(3,E10:E14)</f>
        <v>5</v>
      </c>
    </row>
    <row r="16" spans="1:11" outlineLevel="2" x14ac:dyDescent="0.25">
      <c r="D16" s="23" t="s">
        <v>494</v>
      </c>
      <c r="E16" s="23" t="s">
        <v>217</v>
      </c>
      <c r="G16" s="23" t="s">
        <v>567</v>
      </c>
      <c r="H16" s="23" t="s">
        <v>628</v>
      </c>
      <c r="K16" s="23">
        <v>6</v>
      </c>
    </row>
    <row r="17" spans="1:11" outlineLevel="2" x14ac:dyDescent="0.25">
      <c r="D17" s="23" t="s">
        <v>217</v>
      </c>
      <c r="E17" s="23" t="s">
        <v>217</v>
      </c>
      <c r="G17" s="23" t="s">
        <v>567</v>
      </c>
      <c r="H17" s="23" t="s">
        <v>628</v>
      </c>
      <c r="K17" s="23">
        <v>52</v>
      </c>
    </row>
    <row r="18" spans="1:11" outlineLevel="2" x14ac:dyDescent="0.25">
      <c r="D18" s="23" t="s">
        <v>237</v>
      </c>
      <c r="E18" s="23" t="s">
        <v>217</v>
      </c>
      <c r="G18" s="23" t="s">
        <v>567</v>
      </c>
      <c r="H18" s="23" t="s">
        <v>628</v>
      </c>
      <c r="K18" s="23">
        <v>66</v>
      </c>
    </row>
    <row r="19" spans="1:11" outlineLevel="2" x14ac:dyDescent="0.25">
      <c r="D19" s="23" t="s">
        <v>260</v>
      </c>
      <c r="E19" s="23" t="s">
        <v>217</v>
      </c>
      <c r="G19" s="23" t="s">
        <v>567</v>
      </c>
      <c r="H19" s="23" t="s">
        <v>628</v>
      </c>
      <c r="K19" s="23">
        <v>112</v>
      </c>
    </row>
    <row r="20" spans="1:11" outlineLevel="2" x14ac:dyDescent="0.25">
      <c r="D20" s="23" t="s">
        <v>299</v>
      </c>
      <c r="E20" s="23" t="s">
        <v>217</v>
      </c>
      <c r="G20" s="23" t="s">
        <v>567</v>
      </c>
      <c r="H20" s="23" t="s">
        <v>628</v>
      </c>
      <c r="K20" s="23">
        <v>194</v>
      </c>
    </row>
    <row r="21" spans="1:11" outlineLevel="2" x14ac:dyDescent="0.25">
      <c r="D21" s="23" t="s">
        <v>320</v>
      </c>
      <c r="E21" s="23" t="s">
        <v>217</v>
      </c>
      <c r="G21" s="23" t="s">
        <v>567</v>
      </c>
      <c r="H21" s="23" t="s">
        <v>628</v>
      </c>
      <c r="K21" s="23">
        <v>233</v>
      </c>
    </row>
    <row r="22" spans="1:11" outlineLevel="2" x14ac:dyDescent="0.25">
      <c r="D22" s="23" t="s">
        <v>338</v>
      </c>
      <c r="E22" s="23" t="s">
        <v>217</v>
      </c>
      <c r="G22" s="23" t="s">
        <v>567</v>
      </c>
      <c r="H22" s="23" t="s">
        <v>628</v>
      </c>
      <c r="K22" s="23">
        <v>251</v>
      </c>
    </row>
    <row r="23" spans="1:11" outlineLevel="2" x14ac:dyDescent="0.25">
      <c r="D23" s="23" t="s">
        <v>402</v>
      </c>
      <c r="E23" s="23" t="s">
        <v>217</v>
      </c>
      <c r="G23" s="23" t="s">
        <v>567</v>
      </c>
      <c r="H23" s="23" t="s">
        <v>628</v>
      </c>
      <c r="K23" s="23">
        <v>389</v>
      </c>
    </row>
    <row r="24" spans="1:11" outlineLevel="2" x14ac:dyDescent="0.25">
      <c r="D24" s="23" t="s">
        <v>497</v>
      </c>
      <c r="E24" s="23" t="s">
        <v>499</v>
      </c>
      <c r="G24" s="23" t="s">
        <v>567</v>
      </c>
      <c r="H24" s="23" t="s">
        <v>628</v>
      </c>
      <c r="K24" s="23">
        <v>500</v>
      </c>
    </row>
    <row r="25" spans="1:11" outlineLevel="1" x14ac:dyDescent="0.25">
      <c r="D25" s="25" t="s">
        <v>633</v>
      </c>
      <c r="E25" s="23">
        <f>SUBTOTAL(3,E16:E24)</f>
        <v>9</v>
      </c>
    </row>
    <row r="26" spans="1:11" outlineLevel="2" x14ac:dyDescent="0.25">
      <c r="A26" s="23">
        <v>15</v>
      </c>
      <c r="C26" s="23" t="s">
        <v>20</v>
      </c>
      <c r="D26" s="23" t="s">
        <v>561</v>
      </c>
      <c r="E26" s="23" t="s">
        <v>560</v>
      </c>
      <c r="G26" s="23" t="s">
        <v>567</v>
      </c>
      <c r="H26" s="23" t="s">
        <v>560</v>
      </c>
      <c r="K26" s="23">
        <v>64</v>
      </c>
    </row>
    <row r="27" spans="1:11" outlineLevel="2" x14ac:dyDescent="0.25">
      <c r="D27" s="23" t="s">
        <v>245</v>
      </c>
      <c r="E27" s="23" t="s">
        <v>560</v>
      </c>
      <c r="G27" s="23" t="s">
        <v>567</v>
      </c>
      <c r="H27" s="23" t="s">
        <v>560</v>
      </c>
      <c r="K27" s="23">
        <v>78</v>
      </c>
    </row>
    <row r="28" spans="1:11" outlineLevel="2" x14ac:dyDescent="0.25">
      <c r="D28" s="23" t="s">
        <v>249</v>
      </c>
      <c r="E28" s="23" t="s">
        <v>560</v>
      </c>
      <c r="G28" s="23" t="s">
        <v>567</v>
      </c>
      <c r="H28" s="23" t="s">
        <v>560</v>
      </c>
      <c r="K28" s="23">
        <v>90</v>
      </c>
    </row>
    <row r="29" spans="1:11" outlineLevel="2" x14ac:dyDescent="0.25">
      <c r="D29" s="23" t="s">
        <v>342</v>
      </c>
      <c r="E29" s="23" t="s">
        <v>560</v>
      </c>
      <c r="G29" s="23" t="s">
        <v>567</v>
      </c>
      <c r="H29" s="23" t="s">
        <v>560</v>
      </c>
      <c r="K29" s="23">
        <v>267</v>
      </c>
    </row>
    <row r="30" spans="1:11" outlineLevel="2" x14ac:dyDescent="0.25">
      <c r="D30" s="23" t="s">
        <v>408</v>
      </c>
      <c r="E30" s="23" t="s">
        <v>560</v>
      </c>
      <c r="G30" s="23" t="s">
        <v>567</v>
      </c>
      <c r="H30" s="23" t="s">
        <v>560</v>
      </c>
      <c r="K30" s="23">
        <v>405</v>
      </c>
    </row>
    <row r="31" spans="1:11" outlineLevel="2" x14ac:dyDescent="0.25">
      <c r="A31" s="23">
        <v>87</v>
      </c>
      <c r="C31" s="23" t="s">
        <v>435</v>
      </c>
      <c r="D31" s="23" t="s">
        <v>438</v>
      </c>
      <c r="E31" s="23" t="s">
        <v>560</v>
      </c>
      <c r="G31" s="23" t="s">
        <v>567</v>
      </c>
      <c r="H31" s="23" t="s">
        <v>560</v>
      </c>
      <c r="K31" s="23">
        <v>434</v>
      </c>
    </row>
    <row r="32" spans="1:11" outlineLevel="2" x14ac:dyDescent="0.25">
      <c r="D32" s="23" t="s">
        <v>480</v>
      </c>
      <c r="E32" s="23" t="s">
        <v>560</v>
      </c>
      <c r="G32" s="23" t="s">
        <v>567</v>
      </c>
      <c r="H32" s="23" t="s">
        <v>560</v>
      </c>
      <c r="K32" s="23">
        <v>488</v>
      </c>
    </row>
    <row r="33" spans="1:11" outlineLevel="1" x14ac:dyDescent="0.25">
      <c r="D33" s="25" t="s">
        <v>634</v>
      </c>
      <c r="E33" s="23">
        <f>SUBTOTAL(3,E26:E32)</f>
        <v>7</v>
      </c>
    </row>
    <row r="34" spans="1:11" outlineLevel="2" x14ac:dyDescent="0.25">
      <c r="A34" s="23">
        <v>16</v>
      </c>
      <c r="C34" s="23" t="s">
        <v>21</v>
      </c>
      <c r="D34" s="23" t="s">
        <v>244</v>
      </c>
      <c r="E34" s="23" t="s">
        <v>218</v>
      </c>
      <c r="G34" s="23" t="s">
        <v>218</v>
      </c>
      <c r="H34" s="23" t="s">
        <v>625</v>
      </c>
      <c r="K34" s="23">
        <v>77</v>
      </c>
    </row>
    <row r="35" spans="1:11" outlineLevel="2" x14ac:dyDescent="0.25">
      <c r="D35" s="23" t="s">
        <v>252</v>
      </c>
      <c r="E35" s="23" t="s">
        <v>218</v>
      </c>
      <c r="G35" s="23" t="s">
        <v>218</v>
      </c>
      <c r="H35" s="23" t="s">
        <v>625</v>
      </c>
      <c r="K35" s="23">
        <v>93</v>
      </c>
    </row>
    <row r="36" spans="1:11" outlineLevel="2" x14ac:dyDescent="0.25">
      <c r="D36" s="23" t="s">
        <v>296</v>
      </c>
      <c r="E36" s="23" t="s">
        <v>218</v>
      </c>
      <c r="G36" s="23" t="s">
        <v>218</v>
      </c>
      <c r="H36" s="23" t="s">
        <v>625</v>
      </c>
      <c r="K36" s="23">
        <v>191</v>
      </c>
    </row>
    <row r="37" spans="1:11" outlineLevel="2" x14ac:dyDescent="0.25">
      <c r="D37" s="23" t="s">
        <v>611</v>
      </c>
      <c r="E37" s="23" t="s">
        <v>218</v>
      </c>
      <c r="G37" s="23" t="s">
        <v>218</v>
      </c>
      <c r="H37" s="23" t="s">
        <v>625</v>
      </c>
      <c r="K37" s="23">
        <v>214</v>
      </c>
    </row>
    <row r="38" spans="1:11" outlineLevel="2" x14ac:dyDescent="0.25">
      <c r="D38" s="23" t="s">
        <v>336</v>
      </c>
      <c r="E38" s="23" t="s">
        <v>218</v>
      </c>
      <c r="G38" s="23" t="s">
        <v>218</v>
      </c>
      <c r="H38" s="23" t="s">
        <v>625</v>
      </c>
      <c r="K38" s="23">
        <v>248</v>
      </c>
    </row>
    <row r="39" spans="1:11" outlineLevel="2" x14ac:dyDescent="0.25">
      <c r="A39" s="23">
        <v>36</v>
      </c>
      <c r="C39" s="23" t="s">
        <v>205</v>
      </c>
      <c r="D39" s="23" t="s">
        <v>205</v>
      </c>
      <c r="E39" s="23" t="s">
        <v>218</v>
      </c>
      <c r="G39" s="23" t="s">
        <v>218</v>
      </c>
      <c r="H39" s="23" t="s">
        <v>625</v>
      </c>
      <c r="K39" s="23">
        <v>263</v>
      </c>
    </row>
    <row r="40" spans="1:11" outlineLevel="2" x14ac:dyDescent="0.25">
      <c r="A40" s="23">
        <v>40</v>
      </c>
      <c r="C40" s="23" t="s">
        <v>50</v>
      </c>
      <c r="D40" s="23" t="s">
        <v>347</v>
      </c>
      <c r="E40" s="23" t="s">
        <v>218</v>
      </c>
      <c r="G40" s="23" t="s">
        <v>218</v>
      </c>
      <c r="H40" s="23" t="s">
        <v>625</v>
      </c>
      <c r="K40" s="23">
        <v>275</v>
      </c>
    </row>
    <row r="41" spans="1:11" outlineLevel="2" x14ac:dyDescent="0.25">
      <c r="A41" s="23">
        <v>47</v>
      </c>
      <c r="C41" s="23" t="s">
        <v>371</v>
      </c>
      <c r="D41" s="23" t="s">
        <v>368</v>
      </c>
      <c r="E41" s="23" t="s">
        <v>218</v>
      </c>
      <c r="G41" s="23" t="s">
        <v>218</v>
      </c>
      <c r="H41" s="23" t="s">
        <v>625</v>
      </c>
      <c r="K41" s="23">
        <v>314</v>
      </c>
    </row>
    <row r="42" spans="1:11" outlineLevel="2" x14ac:dyDescent="0.25">
      <c r="A42" s="23">
        <v>54</v>
      </c>
      <c r="C42" s="23" t="s">
        <v>67</v>
      </c>
      <c r="D42" s="23" t="s">
        <v>67</v>
      </c>
      <c r="E42" s="23" t="s">
        <v>218</v>
      </c>
      <c r="G42" s="23" t="s">
        <v>218</v>
      </c>
      <c r="H42" s="23" t="s">
        <v>625</v>
      </c>
      <c r="K42" s="23">
        <v>345</v>
      </c>
    </row>
    <row r="43" spans="1:11" outlineLevel="2" x14ac:dyDescent="0.25">
      <c r="A43" s="23">
        <v>56</v>
      </c>
      <c r="C43" s="23" t="s">
        <v>69</v>
      </c>
      <c r="D43" s="23" t="s">
        <v>69</v>
      </c>
      <c r="E43" s="23" t="s">
        <v>218</v>
      </c>
      <c r="G43" s="23" t="s">
        <v>218</v>
      </c>
      <c r="H43" s="23" t="s">
        <v>625</v>
      </c>
      <c r="K43" s="23">
        <v>352</v>
      </c>
    </row>
    <row r="44" spans="1:11" outlineLevel="2" x14ac:dyDescent="0.25">
      <c r="A44" s="23">
        <v>59</v>
      </c>
      <c r="C44" s="23" t="s">
        <v>72</v>
      </c>
      <c r="D44" s="23" t="s">
        <v>72</v>
      </c>
      <c r="E44" s="23" t="s">
        <v>218</v>
      </c>
      <c r="G44" s="23" t="s">
        <v>218</v>
      </c>
      <c r="H44" s="23" t="s">
        <v>625</v>
      </c>
      <c r="K44" s="23">
        <v>355</v>
      </c>
    </row>
    <row r="45" spans="1:11" outlineLevel="2" x14ac:dyDescent="0.25">
      <c r="A45" s="23">
        <v>80</v>
      </c>
      <c r="C45" s="23" t="s">
        <v>99</v>
      </c>
      <c r="D45" s="23" t="s">
        <v>99</v>
      </c>
      <c r="E45" s="23" t="s">
        <v>218</v>
      </c>
      <c r="G45" s="23" t="s">
        <v>218</v>
      </c>
      <c r="H45" s="23" t="s">
        <v>625</v>
      </c>
      <c r="K45" s="23">
        <v>402</v>
      </c>
    </row>
    <row r="46" spans="1:11" outlineLevel="2" x14ac:dyDescent="0.25">
      <c r="A46" s="23">
        <v>93</v>
      </c>
      <c r="C46" s="23" t="s">
        <v>108</v>
      </c>
      <c r="D46" s="23" t="s">
        <v>108</v>
      </c>
      <c r="E46" s="23" t="s">
        <v>218</v>
      </c>
      <c r="G46" s="23" t="s">
        <v>218</v>
      </c>
      <c r="H46" s="23" t="s">
        <v>625</v>
      </c>
      <c r="K46" s="23">
        <v>469</v>
      </c>
    </row>
    <row r="47" spans="1:11" outlineLevel="2" x14ac:dyDescent="0.25">
      <c r="D47" s="23" t="s">
        <v>508</v>
      </c>
      <c r="E47" s="23" t="s">
        <v>218</v>
      </c>
      <c r="G47" s="23" t="s">
        <v>218</v>
      </c>
      <c r="H47" s="23" t="s">
        <v>625</v>
      </c>
      <c r="K47" s="23">
        <v>501</v>
      </c>
    </row>
    <row r="48" spans="1:11" outlineLevel="1" x14ac:dyDescent="0.25">
      <c r="D48" s="25" t="s">
        <v>635</v>
      </c>
      <c r="E48" s="23">
        <f>SUBTOTAL(3,E34:E47)</f>
        <v>14</v>
      </c>
    </row>
    <row r="49" spans="1:11" outlineLevel="2" x14ac:dyDescent="0.25">
      <c r="D49" s="23" t="s">
        <v>370</v>
      </c>
      <c r="E49" s="23" t="s">
        <v>500</v>
      </c>
      <c r="G49" s="23" t="s">
        <v>567</v>
      </c>
      <c r="H49" s="23" t="s">
        <v>625</v>
      </c>
      <c r="K49" s="23">
        <v>316</v>
      </c>
    </row>
    <row r="50" spans="1:11" outlineLevel="2" x14ac:dyDescent="0.25">
      <c r="A50" s="23">
        <v>86</v>
      </c>
      <c r="C50" s="23" t="s">
        <v>421</v>
      </c>
      <c r="D50" s="23" t="s">
        <v>370</v>
      </c>
      <c r="E50" s="23" t="s">
        <v>500</v>
      </c>
      <c r="G50" s="23" t="s">
        <v>567</v>
      </c>
      <c r="H50" s="23" t="s">
        <v>625</v>
      </c>
      <c r="K50" s="23">
        <v>427</v>
      </c>
    </row>
    <row r="51" spans="1:11" outlineLevel="2" x14ac:dyDescent="0.25">
      <c r="D51" s="23" t="s">
        <v>423</v>
      </c>
      <c r="E51" s="23" t="s">
        <v>500</v>
      </c>
      <c r="G51" s="23" t="s">
        <v>567</v>
      </c>
      <c r="H51" s="23" t="s">
        <v>625</v>
      </c>
      <c r="K51" s="23">
        <v>429</v>
      </c>
    </row>
    <row r="52" spans="1:11" outlineLevel="2" x14ac:dyDescent="0.25">
      <c r="D52" s="23" t="s">
        <v>489</v>
      </c>
      <c r="E52" s="23" t="s">
        <v>500</v>
      </c>
      <c r="G52" s="23" t="s">
        <v>567</v>
      </c>
      <c r="H52" s="23" t="s">
        <v>625</v>
      </c>
      <c r="K52" s="23">
        <v>497</v>
      </c>
    </row>
    <row r="53" spans="1:11" outlineLevel="1" x14ac:dyDescent="0.25">
      <c r="D53" s="25" t="s">
        <v>636</v>
      </c>
      <c r="E53" s="23">
        <f>SUBTOTAL(3,E49:E52)</f>
        <v>4</v>
      </c>
    </row>
    <row r="54" spans="1:11" outlineLevel="2" x14ac:dyDescent="0.25">
      <c r="D54" s="23" t="s">
        <v>367</v>
      </c>
      <c r="E54" s="23" t="s">
        <v>505</v>
      </c>
      <c r="F54" s="23" t="s">
        <v>609</v>
      </c>
      <c r="G54" s="23" t="s">
        <v>567</v>
      </c>
      <c r="H54" s="23" t="s">
        <v>625</v>
      </c>
      <c r="K54" s="23">
        <v>310</v>
      </c>
    </row>
    <row r="55" spans="1:11" outlineLevel="2" x14ac:dyDescent="0.25">
      <c r="D55" s="23" t="s">
        <v>372</v>
      </c>
      <c r="E55" s="23" t="s">
        <v>505</v>
      </c>
      <c r="F55" s="23" t="s">
        <v>609</v>
      </c>
      <c r="G55" s="23" t="s">
        <v>567</v>
      </c>
      <c r="H55" s="23" t="s">
        <v>625</v>
      </c>
      <c r="K55" s="23">
        <v>319</v>
      </c>
    </row>
    <row r="56" spans="1:11" outlineLevel="2" x14ac:dyDescent="0.25">
      <c r="D56" s="23" t="s">
        <v>280</v>
      </c>
      <c r="E56" s="23" t="s">
        <v>505</v>
      </c>
      <c r="F56" s="23" t="s">
        <v>578</v>
      </c>
      <c r="G56" s="23" t="s">
        <v>567</v>
      </c>
      <c r="H56" s="23" t="s">
        <v>625</v>
      </c>
      <c r="K56" s="23">
        <v>150</v>
      </c>
    </row>
    <row r="57" spans="1:11" outlineLevel="2" x14ac:dyDescent="0.25">
      <c r="D57" s="23" t="s">
        <v>280</v>
      </c>
      <c r="E57" s="23" t="s">
        <v>505</v>
      </c>
      <c r="F57" s="23" t="s">
        <v>578</v>
      </c>
      <c r="G57" s="23" t="s">
        <v>567</v>
      </c>
      <c r="H57" s="23" t="s">
        <v>625</v>
      </c>
      <c r="K57" s="23">
        <v>151</v>
      </c>
    </row>
    <row r="58" spans="1:11" outlineLevel="2" x14ac:dyDescent="0.25">
      <c r="C58" s="23" t="s">
        <v>300</v>
      </c>
      <c r="D58" s="23" t="s">
        <v>301</v>
      </c>
      <c r="E58" s="23" t="s">
        <v>505</v>
      </c>
      <c r="F58" s="23" t="s">
        <v>608</v>
      </c>
      <c r="G58" s="23" t="s">
        <v>567</v>
      </c>
      <c r="H58" s="23" t="s">
        <v>625</v>
      </c>
      <c r="K58" s="23">
        <v>195</v>
      </c>
    </row>
    <row r="59" spans="1:11" outlineLevel="2" x14ac:dyDescent="0.25">
      <c r="D59" s="23" t="s">
        <v>343</v>
      </c>
      <c r="E59" s="23" t="s">
        <v>505</v>
      </c>
      <c r="F59" s="23" t="s">
        <v>608</v>
      </c>
      <c r="G59" s="23" t="s">
        <v>567</v>
      </c>
      <c r="H59" s="23" t="s">
        <v>625</v>
      </c>
      <c r="K59" s="23">
        <v>268</v>
      </c>
    </row>
    <row r="60" spans="1:11" outlineLevel="1" x14ac:dyDescent="0.25">
      <c r="D60" s="25" t="s">
        <v>637</v>
      </c>
      <c r="E60" s="23">
        <f>SUBTOTAL(3,E54:E59)</f>
        <v>6</v>
      </c>
    </row>
    <row r="61" spans="1:11" outlineLevel="2" x14ac:dyDescent="0.25">
      <c r="D61" s="23" t="s">
        <v>558</v>
      </c>
      <c r="E61" s="23" t="s">
        <v>498</v>
      </c>
      <c r="G61" s="23" t="s">
        <v>569</v>
      </c>
      <c r="H61" s="23" t="s">
        <v>620</v>
      </c>
      <c r="K61" s="23">
        <v>85</v>
      </c>
    </row>
    <row r="62" spans="1:11" outlineLevel="2" x14ac:dyDescent="0.25">
      <c r="D62" s="24" t="s">
        <v>339</v>
      </c>
      <c r="E62" s="23" t="s">
        <v>498</v>
      </c>
      <c r="G62" s="23" t="s">
        <v>569</v>
      </c>
      <c r="H62" s="23" t="s">
        <v>620</v>
      </c>
      <c r="K62" s="23">
        <v>249</v>
      </c>
    </row>
    <row r="63" spans="1:11" outlineLevel="2" x14ac:dyDescent="0.25">
      <c r="D63" s="23" t="s">
        <v>559</v>
      </c>
      <c r="E63" s="23" t="s">
        <v>498</v>
      </c>
      <c r="G63" s="23" t="s">
        <v>569</v>
      </c>
      <c r="H63" s="23" t="s">
        <v>620</v>
      </c>
      <c r="K63" s="23">
        <v>357</v>
      </c>
    </row>
    <row r="64" spans="1:11" outlineLevel="2" x14ac:dyDescent="0.25">
      <c r="A64" s="23">
        <v>97</v>
      </c>
      <c r="C64" s="23" t="s">
        <v>187</v>
      </c>
      <c r="D64" s="23" t="s">
        <v>187</v>
      </c>
      <c r="E64" s="23" t="s">
        <v>498</v>
      </c>
      <c r="G64" s="23" t="s">
        <v>569</v>
      </c>
      <c r="H64" s="23" t="s">
        <v>620</v>
      </c>
      <c r="K64" s="23">
        <v>481</v>
      </c>
    </row>
    <row r="65" spans="1:11" outlineLevel="2" x14ac:dyDescent="0.25">
      <c r="A65" s="23">
        <v>100</v>
      </c>
      <c r="C65" s="24" t="s">
        <v>115</v>
      </c>
      <c r="D65" s="24" t="s">
        <v>115</v>
      </c>
      <c r="E65" s="23" t="s">
        <v>498</v>
      </c>
      <c r="G65" s="23" t="s">
        <v>569</v>
      </c>
      <c r="H65" s="23" t="s">
        <v>620</v>
      </c>
      <c r="K65" s="23">
        <v>504</v>
      </c>
    </row>
    <row r="66" spans="1:11" outlineLevel="1" x14ac:dyDescent="0.25">
      <c r="C66" s="24"/>
      <c r="D66" s="26" t="s">
        <v>638</v>
      </c>
      <c r="E66" s="23">
        <f>SUBTOTAL(3,E61:E65)</f>
        <v>5</v>
      </c>
    </row>
    <row r="67" spans="1:11" outlineLevel="2" x14ac:dyDescent="0.25">
      <c r="D67" s="23" t="s">
        <v>259</v>
      </c>
      <c r="E67" s="23" t="s">
        <v>549</v>
      </c>
      <c r="G67" s="23" t="s">
        <v>569</v>
      </c>
      <c r="H67" s="23" t="s">
        <v>620</v>
      </c>
      <c r="K67" s="23">
        <v>111</v>
      </c>
    </row>
    <row r="68" spans="1:11" outlineLevel="2" x14ac:dyDescent="0.25">
      <c r="A68" s="23">
        <v>30</v>
      </c>
      <c r="C68" s="23" t="s">
        <v>42</v>
      </c>
      <c r="D68" s="23" t="s">
        <v>42</v>
      </c>
      <c r="E68" s="23" t="s">
        <v>549</v>
      </c>
      <c r="G68" s="23" t="s">
        <v>569</v>
      </c>
      <c r="H68" s="23" t="s">
        <v>620</v>
      </c>
      <c r="K68" s="23">
        <v>178</v>
      </c>
    </row>
    <row r="69" spans="1:11" outlineLevel="2" x14ac:dyDescent="0.25">
      <c r="D69" s="23" t="s">
        <v>314</v>
      </c>
      <c r="E69" s="23" t="s">
        <v>549</v>
      </c>
      <c r="G69" s="23" t="s">
        <v>569</v>
      </c>
      <c r="H69" s="23" t="s">
        <v>620</v>
      </c>
      <c r="K69" s="23">
        <v>212</v>
      </c>
    </row>
    <row r="70" spans="1:11" outlineLevel="1" x14ac:dyDescent="0.25">
      <c r="D70" s="25" t="s">
        <v>639</v>
      </c>
      <c r="E70" s="23">
        <f>SUBTOTAL(3,E67:E69)</f>
        <v>3</v>
      </c>
    </row>
    <row r="71" spans="1:11" outlineLevel="2" x14ac:dyDescent="0.25">
      <c r="A71" s="23">
        <v>27</v>
      </c>
      <c r="C71" s="23" t="s">
        <v>38</v>
      </c>
      <c r="D71" s="23" t="s">
        <v>38</v>
      </c>
      <c r="E71" s="23" t="s">
        <v>551</v>
      </c>
      <c r="G71" s="23" t="s">
        <v>570</v>
      </c>
      <c r="H71" s="23" t="s">
        <v>620</v>
      </c>
      <c r="K71" s="23">
        <v>153</v>
      </c>
    </row>
    <row r="72" spans="1:11" outlineLevel="2" x14ac:dyDescent="0.25">
      <c r="D72" s="23" t="s">
        <v>315</v>
      </c>
      <c r="E72" s="23" t="s">
        <v>551</v>
      </c>
      <c r="G72" s="23" t="s">
        <v>570</v>
      </c>
      <c r="H72" s="23" t="s">
        <v>620</v>
      </c>
      <c r="K72" s="23">
        <v>213</v>
      </c>
    </row>
    <row r="73" spans="1:11" outlineLevel="2" x14ac:dyDescent="0.25">
      <c r="D73" s="23" t="s">
        <v>332</v>
      </c>
      <c r="E73" s="23" t="s">
        <v>551</v>
      </c>
      <c r="G73" s="23" t="s">
        <v>570</v>
      </c>
      <c r="H73" s="23" t="s">
        <v>620</v>
      </c>
      <c r="K73" s="23">
        <v>243</v>
      </c>
    </row>
    <row r="74" spans="1:11" outlineLevel="1" x14ac:dyDescent="0.25">
      <c r="D74" s="25" t="s">
        <v>640</v>
      </c>
      <c r="E74" s="23">
        <f>SUBTOTAL(3,E71:E73)</f>
        <v>3</v>
      </c>
    </row>
    <row r="75" spans="1:11" outlineLevel="2" x14ac:dyDescent="0.25">
      <c r="D75" s="23" t="s">
        <v>228</v>
      </c>
      <c r="E75" s="23" t="s">
        <v>504</v>
      </c>
      <c r="G75" s="23" t="s">
        <v>570</v>
      </c>
      <c r="H75" s="23" t="s">
        <v>620</v>
      </c>
      <c r="K75" s="23">
        <v>55</v>
      </c>
    </row>
    <row r="76" spans="1:11" outlineLevel="2" x14ac:dyDescent="0.25">
      <c r="D76" s="23" t="s">
        <v>325</v>
      </c>
      <c r="E76" s="23" t="s">
        <v>504</v>
      </c>
      <c r="G76" s="23" t="s">
        <v>570</v>
      </c>
      <c r="H76" s="23" t="s">
        <v>620</v>
      </c>
      <c r="K76" s="23">
        <v>231</v>
      </c>
    </row>
    <row r="77" spans="1:11" outlineLevel="2" x14ac:dyDescent="0.25">
      <c r="D77" s="23" t="s">
        <v>392</v>
      </c>
      <c r="E77" s="23" t="s">
        <v>504</v>
      </c>
      <c r="G77" s="23" t="s">
        <v>570</v>
      </c>
      <c r="H77" s="23" t="s">
        <v>620</v>
      </c>
      <c r="K77" s="23">
        <v>365</v>
      </c>
    </row>
    <row r="78" spans="1:11" outlineLevel="2" x14ac:dyDescent="0.25">
      <c r="D78" s="23" t="s">
        <v>468</v>
      </c>
      <c r="E78" s="23" t="s">
        <v>504</v>
      </c>
      <c r="G78" s="23" t="s">
        <v>570</v>
      </c>
      <c r="H78" s="23" t="s">
        <v>620</v>
      </c>
      <c r="K78" s="23">
        <v>474</v>
      </c>
    </row>
    <row r="79" spans="1:11" outlineLevel="2" x14ac:dyDescent="0.25">
      <c r="D79" s="23" t="s">
        <v>482</v>
      </c>
      <c r="E79" s="23" t="s">
        <v>504</v>
      </c>
      <c r="G79" s="23" t="s">
        <v>570</v>
      </c>
      <c r="H79" s="23" t="s">
        <v>620</v>
      </c>
      <c r="K79" s="23">
        <v>490</v>
      </c>
    </row>
    <row r="80" spans="1:11" outlineLevel="1" x14ac:dyDescent="0.25">
      <c r="D80" s="25" t="s">
        <v>641</v>
      </c>
      <c r="E80" s="23">
        <f>SUBTOTAL(3,E75:E79)</f>
        <v>5</v>
      </c>
    </row>
    <row r="81" spans="1:11" outlineLevel="2" x14ac:dyDescent="0.25">
      <c r="D81" s="23" t="s">
        <v>313</v>
      </c>
      <c r="E81" s="23" t="s">
        <v>554</v>
      </c>
      <c r="F81" s="23" t="s">
        <v>604</v>
      </c>
      <c r="G81" s="23" t="s">
        <v>573</v>
      </c>
      <c r="H81" s="23" t="s">
        <v>620</v>
      </c>
      <c r="K81" s="23">
        <v>211</v>
      </c>
    </row>
    <row r="82" spans="1:11" outlineLevel="1" x14ac:dyDescent="0.25">
      <c r="D82" s="25" t="s">
        <v>642</v>
      </c>
      <c r="E82" s="23">
        <f>SUBTOTAL(3,E81:E81)</f>
        <v>1</v>
      </c>
    </row>
    <row r="83" spans="1:11" outlineLevel="2" x14ac:dyDescent="0.25">
      <c r="D83" s="23" t="s">
        <v>282</v>
      </c>
      <c r="E83" s="23" t="s">
        <v>503</v>
      </c>
      <c r="G83" s="23" t="s">
        <v>569</v>
      </c>
      <c r="H83" s="23" t="s">
        <v>620</v>
      </c>
      <c r="K83" s="23">
        <v>155</v>
      </c>
    </row>
    <row r="84" spans="1:11" outlineLevel="2" x14ac:dyDescent="0.25">
      <c r="D84" s="23" t="s">
        <v>380</v>
      </c>
      <c r="E84" s="23" t="s">
        <v>503</v>
      </c>
      <c r="G84" s="23" t="s">
        <v>569</v>
      </c>
      <c r="H84" s="23" t="s">
        <v>620</v>
      </c>
      <c r="K84" s="23">
        <v>337</v>
      </c>
    </row>
    <row r="85" spans="1:11" outlineLevel="2" x14ac:dyDescent="0.25">
      <c r="D85" s="23" t="s">
        <v>477</v>
      </c>
      <c r="E85" s="23" t="s">
        <v>503</v>
      </c>
      <c r="G85" s="23" t="s">
        <v>569</v>
      </c>
      <c r="H85" s="23" t="s">
        <v>620</v>
      </c>
      <c r="K85" s="23">
        <v>485</v>
      </c>
    </row>
    <row r="86" spans="1:11" outlineLevel="1" x14ac:dyDescent="0.25">
      <c r="D86" s="25" t="s">
        <v>643</v>
      </c>
      <c r="E86" s="23">
        <f>SUBTOTAL(3,E83:E85)</f>
        <v>3</v>
      </c>
    </row>
    <row r="87" spans="1:11" outlineLevel="2" x14ac:dyDescent="0.25">
      <c r="D87" s="23" t="s">
        <v>297</v>
      </c>
      <c r="E87" s="23" t="s">
        <v>519</v>
      </c>
      <c r="G87" s="23" t="s">
        <v>569</v>
      </c>
      <c r="H87" s="23" t="s">
        <v>620</v>
      </c>
      <c r="K87" s="23">
        <v>192</v>
      </c>
    </row>
    <row r="88" spans="1:11" outlineLevel="2" x14ac:dyDescent="0.25">
      <c r="D88" s="23" t="s">
        <v>317</v>
      </c>
      <c r="E88" s="23" t="s">
        <v>519</v>
      </c>
      <c r="G88" s="23" t="s">
        <v>569</v>
      </c>
      <c r="H88" s="23" t="s">
        <v>620</v>
      </c>
      <c r="K88" s="23">
        <v>228</v>
      </c>
    </row>
    <row r="89" spans="1:11" outlineLevel="2" x14ac:dyDescent="0.25">
      <c r="D89" s="23" t="s">
        <v>383</v>
      </c>
      <c r="E89" s="23" t="s">
        <v>519</v>
      </c>
      <c r="G89" s="23" t="s">
        <v>569</v>
      </c>
      <c r="H89" s="23" t="s">
        <v>620</v>
      </c>
      <c r="K89" s="23">
        <v>341</v>
      </c>
    </row>
    <row r="90" spans="1:11" outlineLevel="1" x14ac:dyDescent="0.25">
      <c r="D90" s="25" t="s">
        <v>644</v>
      </c>
      <c r="E90" s="23">
        <f>SUBTOTAL(3,E87:E89)</f>
        <v>3</v>
      </c>
    </row>
    <row r="91" spans="1:11" outlineLevel="2" x14ac:dyDescent="0.25">
      <c r="D91" s="23" t="s">
        <v>255</v>
      </c>
      <c r="E91" s="23" t="s">
        <v>564</v>
      </c>
      <c r="G91" s="23" t="s">
        <v>569</v>
      </c>
      <c r="H91" s="23" t="s">
        <v>623</v>
      </c>
      <c r="K91" s="23">
        <v>107</v>
      </c>
    </row>
    <row r="92" spans="1:11" outlineLevel="2" x14ac:dyDescent="0.25">
      <c r="A92" s="23">
        <v>35</v>
      </c>
      <c r="C92" s="23" t="s">
        <v>47</v>
      </c>
      <c r="D92" s="23" t="s">
        <v>335</v>
      </c>
      <c r="E92" s="23" t="s">
        <v>564</v>
      </c>
      <c r="G92" s="23" t="s">
        <v>569</v>
      </c>
      <c r="H92" s="23" t="s">
        <v>623</v>
      </c>
      <c r="K92" s="23">
        <v>247</v>
      </c>
    </row>
    <row r="93" spans="1:11" outlineLevel="2" x14ac:dyDescent="0.25">
      <c r="D93" s="23" t="s">
        <v>490</v>
      </c>
      <c r="E93" s="23" t="s">
        <v>564</v>
      </c>
      <c r="G93" s="23" t="s">
        <v>569</v>
      </c>
      <c r="H93" s="23" t="s">
        <v>623</v>
      </c>
      <c r="K93" s="23">
        <v>498</v>
      </c>
    </row>
    <row r="94" spans="1:11" outlineLevel="1" x14ac:dyDescent="0.25">
      <c r="D94" s="25" t="s">
        <v>645</v>
      </c>
      <c r="E94" s="23">
        <f>SUBTOTAL(3,E91:E93)</f>
        <v>3</v>
      </c>
    </row>
    <row r="95" spans="1:11" outlineLevel="2" x14ac:dyDescent="0.25">
      <c r="A95" s="23">
        <v>3</v>
      </c>
      <c r="C95" s="23" t="s">
        <v>495</v>
      </c>
      <c r="D95" s="23" t="s">
        <v>492</v>
      </c>
      <c r="E95" s="23" t="s">
        <v>521</v>
      </c>
      <c r="G95" s="23" t="s">
        <v>567</v>
      </c>
      <c r="H95" s="23" t="s">
        <v>623</v>
      </c>
      <c r="K95" s="23">
        <v>5</v>
      </c>
    </row>
    <row r="96" spans="1:11" outlineLevel="2" x14ac:dyDescent="0.25">
      <c r="A96" s="23">
        <v>13</v>
      </c>
      <c r="C96" s="23" t="s">
        <v>16</v>
      </c>
      <c r="D96" s="23" t="s">
        <v>16</v>
      </c>
      <c r="E96" s="23" t="s">
        <v>521</v>
      </c>
      <c r="G96" s="23" t="s">
        <v>567</v>
      </c>
      <c r="H96" s="23" t="s">
        <v>623</v>
      </c>
      <c r="K96" s="23">
        <v>49</v>
      </c>
    </row>
    <row r="97" spans="1:11" outlineLevel="2" x14ac:dyDescent="0.25">
      <c r="D97" s="23" t="s">
        <v>273</v>
      </c>
      <c r="E97" s="23" t="s">
        <v>521</v>
      </c>
      <c r="G97" s="23" t="s">
        <v>567</v>
      </c>
      <c r="H97" s="23" t="s">
        <v>623</v>
      </c>
      <c r="K97" s="23">
        <v>128</v>
      </c>
    </row>
    <row r="98" spans="1:11" outlineLevel="2" x14ac:dyDescent="0.25">
      <c r="D98" s="23" t="s">
        <v>351</v>
      </c>
      <c r="E98" s="23" t="s">
        <v>521</v>
      </c>
      <c r="G98" s="23" t="s">
        <v>567</v>
      </c>
      <c r="H98" s="23" t="s">
        <v>623</v>
      </c>
      <c r="K98" s="23">
        <v>279</v>
      </c>
    </row>
    <row r="99" spans="1:11" outlineLevel="2" x14ac:dyDescent="0.25">
      <c r="D99" s="23" t="s">
        <v>358</v>
      </c>
      <c r="E99" s="23" t="s">
        <v>521</v>
      </c>
      <c r="G99" s="23" t="s">
        <v>567</v>
      </c>
      <c r="H99" s="23" t="s">
        <v>623</v>
      </c>
      <c r="K99" s="23">
        <v>298</v>
      </c>
    </row>
    <row r="100" spans="1:11" outlineLevel="2" x14ac:dyDescent="0.25">
      <c r="D100" s="23" t="s">
        <v>362</v>
      </c>
      <c r="E100" s="23" t="s">
        <v>521</v>
      </c>
      <c r="G100" s="23" t="s">
        <v>567</v>
      </c>
      <c r="H100" s="23" t="s">
        <v>623</v>
      </c>
      <c r="K100" s="23">
        <v>305</v>
      </c>
    </row>
    <row r="101" spans="1:11" outlineLevel="2" x14ac:dyDescent="0.25">
      <c r="D101" s="23" t="s">
        <v>363</v>
      </c>
      <c r="E101" s="23" t="s">
        <v>521</v>
      </c>
      <c r="G101" s="23" t="s">
        <v>567</v>
      </c>
      <c r="H101" s="23" t="s">
        <v>623</v>
      </c>
      <c r="K101" s="23">
        <v>306</v>
      </c>
    </row>
    <row r="102" spans="1:11" outlineLevel="2" x14ac:dyDescent="0.25">
      <c r="D102" s="23" t="s">
        <v>385</v>
      </c>
      <c r="E102" s="23" t="s">
        <v>521</v>
      </c>
      <c r="G102" s="23" t="s">
        <v>567</v>
      </c>
      <c r="H102" s="23" t="s">
        <v>623</v>
      </c>
      <c r="K102" s="23">
        <v>342</v>
      </c>
    </row>
    <row r="103" spans="1:11" outlineLevel="2" x14ac:dyDescent="0.25">
      <c r="A103" s="23">
        <v>78</v>
      </c>
      <c r="C103" s="23" t="s">
        <v>96</v>
      </c>
      <c r="D103" s="23" t="s">
        <v>404</v>
      </c>
      <c r="E103" s="23" t="s">
        <v>521</v>
      </c>
      <c r="G103" s="23" t="s">
        <v>567</v>
      </c>
      <c r="H103" s="23" t="s">
        <v>623</v>
      </c>
      <c r="K103" s="23">
        <v>395</v>
      </c>
    </row>
    <row r="104" spans="1:11" outlineLevel="2" x14ac:dyDescent="0.25">
      <c r="D104" s="23" t="s">
        <v>486</v>
      </c>
      <c r="E104" s="23" t="s">
        <v>521</v>
      </c>
      <c r="G104" s="23" t="s">
        <v>567</v>
      </c>
      <c r="H104" s="23" t="s">
        <v>623</v>
      </c>
      <c r="K104" s="23">
        <v>494</v>
      </c>
    </row>
    <row r="105" spans="1:11" outlineLevel="1" x14ac:dyDescent="0.25">
      <c r="D105" s="25" t="s">
        <v>646</v>
      </c>
      <c r="E105" s="23">
        <f>SUBTOTAL(3,E95:E104)</f>
        <v>10</v>
      </c>
    </row>
    <row r="106" spans="1:11" outlineLevel="2" x14ac:dyDescent="0.25">
      <c r="A106" s="23">
        <v>85</v>
      </c>
      <c r="C106" s="23" t="s">
        <v>428</v>
      </c>
      <c r="D106" s="23" t="s">
        <v>417</v>
      </c>
      <c r="E106" s="23" t="s">
        <v>590</v>
      </c>
      <c r="F106" s="23" t="s">
        <v>606</v>
      </c>
      <c r="G106" s="23" t="s">
        <v>514</v>
      </c>
      <c r="H106" s="23" t="s">
        <v>627</v>
      </c>
      <c r="K106" s="23">
        <v>418</v>
      </c>
    </row>
    <row r="107" spans="1:11" outlineLevel="2" x14ac:dyDescent="0.25">
      <c r="D107" s="23" t="s">
        <v>543</v>
      </c>
      <c r="E107" s="23" t="s">
        <v>590</v>
      </c>
      <c r="F107" s="23" t="s">
        <v>509</v>
      </c>
      <c r="G107" s="23" t="s">
        <v>567</v>
      </c>
      <c r="H107" s="23" t="s">
        <v>627</v>
      </c>
      <c r="K107" s="23">
        <v>44</v>
      </c>
    </row>
    <row r="108" spans="1:11" outlineLevel="2" x14ac:dyDescent="0.25">
      <c r="D108" s="23" t="s">
        <v>418</v>
      </c>
      <c r="E108" s="23" t="s">
        <v>590</v>
      </c>
      <c r="F108" s="23" t="s">
        <v>509</v>
      </c>
      <c r="G108" s="23" t="s">
        <v>567</v>
      </c>
      <c r="H108" s="23" t="s">
        <v>627</v>
      </c>
      <c r="K108" s="23">
        <v>419</v>
      </c>
    </row>
    <row r="109" spans="1:11" outlineLevel="2" x14ac:dyDescent="0.25">
      <c r="D109" s="23" t="s">
        <v>429</v>
      </c>
      <c r="E109" s="23" t="s">
        <v>590</v>
      </c>
      <c r="F109" s="23" t="s">
        <v>509</v>
      </c>
      <c r="G109" s="23" t="s">
        <v>567</v>
      </c>
      <c r="H109" s="23" t="s">
        <v>627</v>
      </c>
      <c r="K109" s="23">
        <v>423</v>
      </c>
    </row>
    <row r="110" spans="1:11" outlineLevel="2" x14ac:dyDescent="0.25">
      <c r="D110" s="23" t="s">
        <v>425</v>
      </c>
      <c r="E110" s="23" t="s">
        <v>590</v>
      </c>
      <c r="F110" s="23" t="s">
        <v>509</v>
      </c>
      <c r="G110" s="23" t="s">
        <v>567</v>
      </c>
      <c r="H110" s="23" t="s">
        <v>627</v>
      </c>
      <c r="K110" s="23">
        <v>430</v>
      </c>
    </row>
    <row r="111" spans="1:11" outlineLevel="2" x14ac:dyDescent="0.25">
      <c r="D111" s="23" t="s">
        <v>436</v>
      </c>
      <c r="E111" s="23" t="s">
        <v>590</v>
      </c>
      <c r="F111" s="23" t="s">
        <v>509</v>
      </c>
      <c r="G111" s="23" t="s">
        <v>567</v>
      </c>
      <c r="H111" s="23" t="s">
        <v>627</v>
      </c>
      <c r="K111" s="23">
        <v>436</v>
      </c>
    </row>
    <row r="112" spans="1:11" outlineLevel="2" x14ac:dyDescent="0.25">
      <c r="C112" s="23" t="s">
        <v>444</v>
      </c>
      <c r="D112" s="23" t="s">
        <v>433</v>
      </c>
      <c r="E112" s="23" t="s">
        <v>590</v>
      </c>
      <c r="F112" s="23" t="s">
        <v>509</v>
      </c>
      <c r="G112" s="23" t="s">
        <v>567</v>
      </c>
      <c r="H112" s="23" t="s">
        <v>627</v>
      </c>
      <c r="K112" s="23">
        <v>446</v>
      </c>
    </row>
    <row r="113" spans="1:11" outlineLevel="2" x14ac:dyDescent="0.25">
      <c r="C113" s="23" t="s">
        <v>445</v>
      </c>
      <c r="D113" s="23" t="s">
        <v>454</v>
      </c>
      <c r="E113" s="23" t="s">
        <v>590</v>
      </c>
      <c r="F113" s="23" t="s">
        <v>509</v>
      </c>
      <c r="G113" s="23" t="s">
        <v>567</v>
      </c>
      <c r="H113" s="23" t="s">
        <v>627</v>
      </c>
      <c r="K113" s="23">
        <v>447</v>
      </c>
    </row>
    <row r="114" spans="1:11" outlineLevel="2" x14ac:dyDescent="0.25">
      <c r="C114" s="23" t="s">
        <v>446</v>
      </c>
      <c r="D114" s="23" t="s">
        <v>453</v>
      </c>
      <c r="E114" s="23" t="s">
        <v>590</v>
      </c>
      <c r="F114" s="23" t="s">
        <v>509</v>
      </c>
      <c r="G114" s="23" t="s">
        <v>567</v>
      </c>
      <c r="H114" s="23" t="s">
        <v>627</v>
      </c>
      <c r="K114" s="23">
        <v>448</v>
      </c>
    </row>
    <row r="115" spans="1:11" outlineLevel="2" x14ac:dyDescent="0.25">
      <c r="C115" s="23" t="s">
        <v>450</v>
      </c>
      <c r="D115" s="23" t="s">
        <v>451</v>
      </c>
      <c r="E115" s="23" t="s">
        <v>590</v>
      </c>
      <c r="F115" s="23" t="s">
        <v>509</v>
      </c>
      <c r="G115" s="23" t="s">
        <v>567</v>
      </c>
      <c r="H115" s="23" t="s">
        <v>627</v>
      </c>
      <c r="K115" s="23">
        <v>452</v>
      </c>
    </row>
    <row r="116" spans="1:11" outlineLevel="2" x14ac:dyDescent="0.25">
      <c r="A116" s="23">
        <v>90</v>
      </c>
      <c r="C116" s="23" t="s">
        <v>105</v>
      </c>
      <c r="D116" s="23" t="s">
        <v>460</v>
      </c>
      <c r="E116" s="23" t="s">
        <v>590</v>
      </c>
      <c r="F116" s="23" t="s">
        <v>509</v>
      </c>
      <c r="G116" s="23" t="s">
        <v>567</v>
      </c>
      <c r="H116" s="23" t="s">
        <v>627</v>
      </c>
      <c r="K116" s="23">
        <v>458</v>
      </c>
    </row>
    <row r="117" spans="1:11" outlineLevel="2" x14ac:dyDescent="0.25">
      <c r="D117" s="23" t="s">
        <v>461</v>
      </c>
      <c r="E117" s="23" t="s">
        <v>590</v>
      </c>
      <c r="F117" s="23" t="s">
        <v>509</v>
      </c>
      <c r="G117" s="23" t="s">
        <v>567</v>
      </c>
      <c r="H117" s="23" t="s">
        <v>627</v>
      </c>
      <c r="K117" s="23">
        <v>459</v>
      </c>
    </row>
    <row r="118" spans="1:11" outlineLevel="2" x14ac:dyDescent="0.25">
      <c r="D118" s="23" t="s">
        <v>221</v>
      </c>
      <c r="E118" s="23" t="s">
        <v>590</v>
      </c>
      <c r="F118" s="23" t="s">
        <v>506</v>
      </c>
      <c r="G118" s="23" t="s">
        <v>567</v>
      </c>
      <c r="H118" s="23" t="s">
        <v>627</v>
      </c>
      <c r="K118" s="23">
        <v>13</v>
      </c>
    </row>
    <row r="119" spans="1:11" outlineLevel="2" x14ac:dyDescent="0.25">
      <c r="A119" s="23">
        <v>9</v>
      </c>
      <c r="C119" s="23" t="s">
        <v>11</v>
      </c>
      <c r="D119" s="23" t="s">
        <v>11</v>
      </c>
      <c r="E119" s="23" t="s">
        <v>590</v>
      </c>
      <c r="F119" s="23" t="s">
        <v>506</v>
      </c>
      <c r="G119" s="23" t="s">
        <v>567</v>
      </c>
      <c r="H119" s="23" t="s">
        <v>627</v>
      </c>
      <c r="K119" s="23">
        <v>25</v>
      </c>
    </row>
    <row r="120" spans="1:11" outlineLevel="2" x14ac:dyDescent="0.25">
      <c r="D120" s="23" t="s">
        <v>278</v>
      </c>
      <c r="E120" s="23" t="s">
        <v>590</v>
      </c>
      <c r="F120" s="23" t="s">
        <v>506</v>
      </c>
      <c r="G120" s="23" t="s">
        <v>567</v>
      </c>
      <c r="H120" s="23" t="s">
        <v>627</v>
      </c>
      <c r="K120" s="23">
        <v>144</v>
      </c>
    </row>
    <row r="121" spans="1:11" outlineLevel="2" x14ac:dyDescent="0.25">
      <c r="D121" s="23" t="s">
        <v>278</v>
      </c>
      <c r="E121" s="23" t="s">
        <v>590</v>
      </c>
      <c r="F121" s="23" t="s">
        <v>506</v>
      </c>
      <c r="G121" s="23" t="s">
        <v>567</v>
      </c>
      <c r="H121" s="23" t="s">
        <v>627</v>
      </c>
      <c r="K121" s="23">
        <v>145</v>
      </c>
    </row>
    <row r="122" spans="1:11" outlineLevel="2" x14ac:dyDescent="0.25">
      <c r="D122" s="23" t="s">
        <v>278</v>
      </c>
      <c r="E122" s="23" t="s">
        <v>590</v>
      </c>
      <c r="F122" s="23" t="s">
        <v>506</v>
      </c>
      <c r="G122" s="23" t="s">
        <v>567</v>
      </c>
      <c r="H122" s="23" t="s">
        <v>627</v>
      </c>
      <c r="K122" s="23">
        <v>146</v>
      </c>
    </row>
    <row r="123" spans="1:11" outlineLevel="2" x14ac:dyDescent="0.25">
      <c r="D123" s="23" t="s">
        <v>466</v>
      </c>
      <c r="E123" s="23" t="s">
        <v>590</v>
      </c>
      <c r="F123" s="23" t="s">
        <v>506</v>
      </c>
      <c r="G123" s="23" t="s">
        <v>567</v>
      </c>
      <c r="H123" s="23" t="s">
        <v>627</v>
      </c>
      <c r="K123" s="23">
        <v>471</v>
      </c>
    </row>
    <row r="124" spans="1:11" outlineLevel="2" x14ac:dyDescent="0.25">
      <c r="D124" s="23" t="s">
        <v>387</v>
      </c>
      <c r="E124" s="23" t="s">
        <v>590</v>
      </c>
      <c r="F124" s="23" t="s">
        <v>589</v>
      </c>
      <c r="G124" s="23" t="s">
        <v>567</v>
      </c>
      <c r="H124" s="23" t="s">
        <v>627</v>
      </c>
      <c r="K124" s="23">
        <v>348</v>
      </c>
    </row>
    <row r="125" spans="1:11" outlineLevel="2" x14ac:dyDescent="0.25">
      <c r="A125" s="23">
        <v>82</v>
      </c>
      <c r="C125" s="23" t="s">
        <v>101</v>
      </c>
      <c r="D125" s="23" t="s">
        <v>411</v>
      </c>
      <c r="E125" s="23" t="s">
        <v>590</v>
      </c>
      <c r="F125" s="23" t="s">
        <v>589</v>
      </c>
      <c r="G125" s="23" t="s">
        <v>567</v>
      </c>
      <c r="H125" s="23" t="s">
        <v>627</v>
      </c>
      <c r="K125" s="23">
        <v>404</v>
      </c>
    </row>
    <row r="126" spans="1:11" outlineLevel="2" x14ac:dyDescent="0.25">
      <c r="C126" s="23" t="s">
        <v>441</v>
      </c>
      <c r="D126" s="23" t="s">
        <v>456</v>
      </c>
      <c r="E126" s="23" t="s">
        <v>590</v>
      </c>
      <c r="F126" s="23" t="s">
        <v>589</v>
      </c>
      <c r="G126" s="23" t="s">
        <v>567</v>
      </c>
      <c r="H126" s="23" t="s">
        <v>627</v>
      </c>
      <c r="K126" s="23">
        <v>442</v>
      </c>
    </row>
    <row r="127" spans="1:11" outlineLevel="2" x14ac:dyDescent="0.25">
      <c r="A127" s="23">
        <v>92</v>
      </c>
      <c r="C127" s="23" t="s">
        <v>464</v>
      </c>
      <c r="D127" s="23" t="s">
        <v>107</v>
      </c>
      <c r="E127" s="23" t="s">
        <v>590</v>
      </c>
      <c r="F127" s="23" t="s">
        <v>589</v>
      </c>
      <c r="G127" s="23" t="s">
        <v>567</v>
      </c>
      <c r="H127" s="23" t="s">
        <v>627</v>
      </c>
      <c r="K127" s="23">
        <v>468</v>
      </c>
    </row>
    <row r="128" spans="1:11" outlineLevel="2" x14ac:dyDescent="0.25">
      <c r="D128" s="23" t="s">
        <v>357</v>
      </c>
      <c r="E128" s="23" t="s">
        <v>590</v>
      </c>
      <c r="F128" s="23" t="s">
        <v>591</v>
      </c>
      <c r="G128" s="23" t="s">
        <v>569</v>
      </c>
      <c r="H128" s="23" t="s">
        <v>627</v>
      </c>
      <c r="K128" s="23">
        <v>285</v>
      </c>
    </row>
    <row r="129" spans="1:11" outlineLevel="2" x14ac:dyDescent="0.25">
      <c r="C129" s="23" t="s">
        <v>443</v>
      </c>
      <c r="D129" s="23" t="s">
        <v>434</v>
      </c>
      <c r="E129" s="23" t="s">
        <v>590</v>
      </c>
      <c r="F129" s="23" t="s">
        <v>512</v>
      </c>
      <c r="G129" s="23" t="s">
        <v>567</v>
      </c>
      <c r="H129" s="23" t="s">
        <v>627</v>
      </c>
      <c r="K129" s="23">
        <v>444</v>
      </c>
    </row>
    <row r="130" spans="1:11" outlineLevel="2" x14ac:dyDescent="0.25">
      <c r="D130" s="23" t="s">
        <v>427</v>
      </c>
      <c r="E130" s="23" t="s">
        <v>590</v>
      </c>
      <c r="F130" s="23" t="s">
        <v>513</v>
      </c>
      <c r="G130" s="23" t="s">
        <v>567</v>
      </c>
      <c r="H130" s="23" t="s">
        <v>627</v>
      </c>
      <c r="K130" s="23">
        <v>422</v>
      </c>
    </row>
    <row r="131" spans="1:11" outlineLevel="2" x14ac:dyDescent="0.25">
      <c r="D131" s="23" t="s">
        <v>219</v>
      </c>
      <c r="E131" s="23" t="s">
        <v>590</v>
      </c>
      <c r="F131" s="23" t="s">
        <v>511</v>
      </c>
      <c r="G131" s="23" t="s">
        <v>567</v>
      </c>
      <c r="H131" s="23" t="s">
        <v>627</v>
      </c>
      <c r="K131" s="23">
        <v>11</v>
      </c>
    </row>
    <row r="132" spans="1:11" outlineLevel="2" x14ac:dyDescent="0.25">
      <c r="A132" s="23">
        <v>8</v>
      </c>
      <c r="C132" s="23" t="s">
        <v>10</v>
      </c>
      <c r="D132" s="23" t="s">
        <v>530</v>
      </c>
      <c r="E132" s="23" t="s">
        <v>590</v>
      </c>
      <c r="F132" s="23" t="s">
        <v>511</v>
      </c>
      <c r="G132" s="23" t="s">
        <v>567</v>
      </c>
      <c r="H132" s="23" t="s">
        <v>627</v>
      </c>
      <c r="K132" s="23">
        <v>19</v>
      </c>
    </row>
    <row r="133" spans="1:11" outlineLevel="2" x14ac:dyDescent="0.25">
      <c r="D133" s="23" t="s">
        <v>531</v>
      </c>
      <c r="E133" s="23" t="s">
        <v>590</v>
      </c>
      <c r="F133" s="23" t="s">
        <v>511</v>
      </c>
      <c r="G133" s="23" t="s">
        <v>567</v>
      </c>
      <c r="H133" s="23" t="s">
        <v>627</v>
      </c>
      <c r="K133" s="23">
        <v>20</v>
      </c>
    </row>
    <row r="134" spans="1:11" outlineLevel="2" x14ac:dyDescent="0.25">
      <c r="A134" s="23">
        <v>10</v>
      </c>
      <c r="C134" s="23" t="s">
        <v>13</v>
      </c>
      <c r="D134" s="23" t="s">
        <v>526</v>
      </c>
      <c r="E134" s="23" t="s">
        <v>590</v>
      </c>
      <c r="F134" s="23" t="s">
        <v>511</v>
      </c>
      <c r="G134" s="23" t="s">
        <v>567</v>
      </c>
      <c r="H134" s="23" t="s">
        <v>627</v>
      </c>
      <c r="K134" s="23">
        <v>28</v>
      </c>
    </row>
    <row r="135" spans="1:11" outlineLevel="2" x14ac:dyDescent="0.25">
      <c r="D135" s="23" t="s">
        <v>527</v>
      </c>
      <c r="E135" s="23" t="s">
        <v>590</v>
      </c>
      <c r="F135" s="23" t="s">
        <v>511</v>
      </c>
      <c r="G135" s="23" t="s">
        <v>567</v>
      </c>
      <c r="H135" s="23" t="s">
        <v>627</v>
      </c>
      <c r="K135" s="23">
        <v>29</v>
      </c>
    </row>
    <row r="136" spans="1:11" outlineLevel="2" x14ac:dyDescent="0.25">
      <c r="D136" s="23" t="s">
        <v>529</v>
      </c>
      <c r="E136" s="23" t="s">
        <v>590</v>
      </c>
      <c r="F136" s="23" t="s">
        <v>511</v>
      </c>
      <c r="G136" s="23" t="s">
        <v>567</v>
      </c>
      <c r="H136" s="23" t="s">
        <v>627</v>
      </c>
      <c r="K136" s="23">
        <v>31</v>
      </c>
    </row>
    <row r="137" spans="1:11" outlineLevel="2" x14ac:dyDescent="0.25">
      <c r="D137" s="23" t="s">
        <v>540</v>
      </c>
      <c r="E137" s="23" t="s">
        <v>590</v>
      </c>
      <c r="F137" s="23" t="s">
        <v>511</v>
      </c>
      <c r="G137" s="23" t="s">
        <v>567</v>
      </c>
      <c r="H137" s="23" t="s">
        <v>627</v>
      </c>
      <c r="K137" s="23">
        <v>40</v>
      </c>
    </row>
    <row r="138" spans="1:11" outlineLevel="2" x14ac:dyDescent="0.25">
      <c r="D138" s="23" t="s">
        <v>541</v>
      </c>
      <c r="E138" s="23" t="s">
        <v>590</v>
      </c>
      <c r="F138" s="23" t="s">
        <v>511</v>
      </c>
      <c r="G138" s="23" t="s">
        <v>567</v>
      </c>
      <c r="H138" s="23" t="s">
        <v>627</v>
      </c>
      <c r="K138" s="23">
        <v>42</v>
      </c>
    </row>
    <row r="139" spans="1:11" outlineLevel="2" x14ac:dyDescent="0.25">
      <c r="D139" s="23" t="s">
        <v>542</v>
      </c>
      <c r="E139" s="23" t="s">
        <v>590</v>
      </c>
      <c r="F139" s="23" t="s">
        <v>511</v>
      </c>
      <c r="G139" s="23" t="s">
        <v>567</v>
      </c>
      <c r="H139" s="23" t="s">
        <v>627</v>
      </c>
      <c r="K139" s="23">
        <v>43</v>
      </c>
    </row>
    <row r="140" spans="1:11" outlineLevel="2" x14ac:dyDescent="0.25">
      <c r="D140" s="23" t="s">
        <v>545</v>
      </c>
      <c r="E140" s="23" t="s">
        <v>590</v>
      </c>
      <c r="F140" s="23" t="s">
        <v>511</v>
      </c>
      <c r="G140" s="23" t="s">
        <v>567</v>
      </c>
      <c r="H140" s="23" t="s">
        <v>627</v>
      </c>
      <c r="K140" s="23">
        <v>46</v>
      </c>
    </row>
    <row r="141" spans="1:11" outlineLevel="2" x14ac:dyDescent="0.25">
      <c r="D141" s="23" t="s">
        <v>246</v>
      </c>
      <c r="E141" s="23" t="s">
        <v>590</v>
      </c>
      <c r="F141" s="23" t="s">
        <v>511</v>
      </c>
      <c r="G141" s="23" t="s">
        <v>567</v>
      </c>
      <c r="H141" s="23" t="s">
        <v>627</v>
      </c>
      <c r="K141" s="23">
        <v>79</v>
      </c>
    </row>
    <row r="142" spans="1:11" outlineLevel="2" x14ac:dyDescent="0.25">
      <c r="A142" s="23">
        <v>21</v>
      </c>
      <c r="C142" s="23" t="s">
        <v>29</v>
      </c>
      <c r="D142" s="23" t="s">
        <v>253</v>
      </c>
      <c r="E142" s="23" t="s">
        <v>590</v>
      </c>
      <c r="F142" s="23" t="s">
        <v>511</v>
      </c>
      <c r="G142" s="23" t="s">
        <v>567</v>
      </c>
      <c r="H142" s="23" t="s">
        <v>627</v>
      </c>
      <c r="K142" s="23">
        <v>105</v>
      </c>
    </row>
    <row r="143" spans="1:11" outlineLevel="2" x14ac:dyDescent="0.25">
      <c r="D143" s="23" t="s">
        <v>279</v>
      </c>
      <c r="E143" s="23" t="s">
        <v>590</v>
      </c>
      <c r="F143" s="23" t="s">
        <v>511</v>
      </c>
      <c r="G143" s="23" t="s">
        <v>567</v>
      </c>
      <c r="H143" s="23" t="s">
        <v>627</v>
      </c>
      <c r="K143" s="23">
        <v>147</v>
      </c>
    </row>
    <row r="144" spans="1:11" outlineLevel="2" x14ac:dyDescent="0.25">
      <c r="D144" s="23" t="s">
        <v>279</v>
      </c>
      <c r="E144" s="23" t="s">
        <v>590</v>
      </c>
      <c r="F144" s="23" t="s">
        <v>511</v>
      </c>
      <c r="G144" s="23" t="s">
        <v>567</v>
      </c>
      <c r="H144" s="23" t="s">
        <v>627</v>
      </c>
      <c r="K144" s="23">
        <v>148</v>
      </c>
    </row>
    <row r="145" spans="1:11" outlineLevel="2" x14ac:dyDescent="0.25">
      <c r="D145" s="23" t="s">
        <v>279</v>
      </c>
      <c r="E145" s="23" t="s">
        <v>590</v>
      </c>
      <c r="F145" s="23" t="s">
        <v>511</v>
      </c>
      <c r="G145" s="23" t="s">
        <v>567</v>
      </c>
      <c r="H145" s="23" t="s">
        <v>627</v>
      </c>
      <c r="K145" s="23">
        <v>149</v>
      </c>
    </row>
    <row r="146" spans="1:11" outlineLevel="2" x14ac:dyDescent="0.25">
      <c r="D146" s="23" t="s">
        <v>344</v>
      </c>
      <c r="E146" s="23" t="s">
        <v>590</v>
      </c>
      <c r="F146" s="23" t="s">
        <v>511</v>
      </c>
      <c r="G146" s="23" t="s">
        <v>567</v>
      </c>
      <c r="H146" s="23" t="s">
        <v>627</v>
      </c>
      <c r="K146" s="23">
        <v>271</v>
      </c>
    </row>
    <row r="147" spans="1:11" outlineLevel="2" x14ac:dyDescent="0.25">
      <c r="D147" s="23" t="s">
        <v>420</v>
      </c>
      <c r="E147" s="23" t="s">
        <v>590</v>
      </c>
      <c r="F147" s="23" t="s">
        <v>511</v>
      </c>
      <c r="G147" s="23" t="s">
        <v>567</v>
      </c>
      <c r="H147" s="23" t="s">
        <v>627</v>
      </c>
      <c r="K147" s="23">
        <v>421</v>
      </c>
    </row>
    <row r="148" spans="1:11" outlineLevel="2" x14ac:dyDescent="0.25">
      <c r="D148" s="23" t="s">
        <v>422</v>
      </c>
      <c r="E148" s="23" t="s">
        <v>590</v>
      </c>
      <c r="F148" s="23" t="s">
        <v>511</v>
      </c>
      <c r="G148" s="23" t="s">
        <v>567</v>
      </c>
      <c r="H148" s="23" t="s">
        <v>627</v>
      </c>
      <c r="K148" s="23">
        <v>428</v>
      </c>
    </row>
    <row r="149" spans="1:11" outlineLevel="2" x14ac:dyDescent="0.25">
      <c r="D149" s="23" t="s">
        <v>424</v>
      </c>
      <c r="E149" s="23" t="s">
        <v>590</v>
      </c>
      <c r="F149" s="23" t="s">
        <v>511</v>
      </c>
      <c r="G149" s="23" t="s">
        <v>567</v>
      </c>
      <c r="H149" s="23" t="s">
        <v>627</v>
      </c>
      <c r="K149" s="23">
        <v>431</v>
      </c>
    </row>
    <row r="150" spans="1:11" outlineLevel="2" x14ac:dyDescent="0.25">
      <c r="C150" s="23" t="s">
        <v>440</v>
      </c>
      <c r="D150" s="23" t="s">
        <v>457</v>
      </c>
      <c r="E150" s="23" t="s">
        <v>590</v>
      </c>
      <c r="F150" s="23" t="s">
        <v>511</v>
      </c>
      <c r="G150" s="23" t="s">
        <v>567</v>
      </c>
      <c r="H150" s="23" t="s">
        <v>627</v>
      </c>
      <c r="K150" s="23">
        <v>441</v>
      </c>
    </row>
    <row r="151" spans="1:11" outlineLevel="2" x14ac:dyDescent="0.25">
      <c r="C151" s="23" t="s">
        <v>442</v>
      </c>
      <c r="D151" s="23" t="s">
        <v>458</v>
      </c>
      <c r="E151" s="23" t="s">
        <v>590</v>
      </c>
      <c r="F151" s="23" t="s">
        <v>511</v>
      </c>
      <c r="G151" s="23" t="s">
        <v>567</v>
      </c>
      <c r="H151" s="23" t="s">
        <v>627</v>
      </c>
      <c r="K151" s="23">
        <v>443</v>
      </c>
    </row>
    <row r="152" spans="1:11" outlineLevel="2" x14ac:dyDescent="0.25">
      <c r="C152" s="23" t="s">
        <v>444</v>
      </c>
      <c r="D152" s="23" t="s">
        <v>458</v>
      </c>
      <c r="E152" s="23" t="s">
        <v>590</v>
      </c>
      <c r="F152" s="23" t="s">
        <v>511</v>
      </c>
      <c r="G152" s="23" t="s">
        <v>567</v>
      </c>
      <c r="H152" s="23" t="s">
        <v>627</v>
      </c>
      <c r="K152" s="23">
        <v>445</v>
      </c>
    </row>
    <row r="153" spans="1:11" outlineLevel="2" x14ac:dyDescent="0.25">
      <c r="C153" s="23" t="s">
        <v>447</v>
      </c>
      <c r="D153" s="23" t="s">
        <v>452</v>
      </c>
      <c r="E153" s="23" t="s">
        <v>590</v>
      </c>
      <c r="F153" s="23" t="s">
        <v>511</v>
      </c>
      <c r="G153" s="23" t="s">
        <v>567</v>
      </c>
      <c r="H153" s="23" t="s">
        <v>627</v>
      </c>
      <c r="K153" s="23">
        <v>449</v>
      </c>
    </row>
    <row r="154" spans="1:11" outlineLevel="1" x14ac:dyDescent="0.25">
      <c r="D154" s="25" t="s">
        <v>647</v>
      </c>
      <c r="E154" s="23">
        <f>SUBTOTAL(3,E106:E153)</f>
        <v>48</v>
      </c>
    </row>
    <row r="155" spans="1:11" outlineLevel="2" x14ac:dyDescent="0.25">
      <c r="D155" s="23" t="s">
        <v>352</v>
      </c>
      <c r="E155" s="23" t="s">
        <v>502</v>
      </c>
      <c r="G155" s="23" t="s">
        <v>569</v>
      </c>
      <c r="H155" s="23" t="s">
        <v>626</v>
      </c>
      <c r="K155" s="23">
        <v>280</v>
      </c>
    </row>
    <row r="156" spans="1:11" outlineLevel="2" x14ac:dyDescent="0.25">
      <c r="D156" s="23" t="s">
        <v>356</v>
      </c>
      <c r="E156" s="23" t="s">
        <v>502</v>
      </c>
      <c r="G156" s="23" t="s">
        <v>569</v>
      </c>
      <c r="H156" s="23" t="s">
        <v>626</v>
      </c>
      <c r="K156" s="23">
        <v>284</v>
      </c>
    </row>
    <row r="157" spans="1:11" outlineLevel="2" x14ac:dyDescent="0.25">
      <c r="A157" s="23">
        <v>68</v>
      </c>
      <c r="C157" s="23" t="s">
        <v>84</v>
      </c>
      <c r="D157" s="23" t="s">
        <v>84</v>
      </c>
      <c r="E157" s="23" t="s">
        <v>502</v>
      </c>
      <c r="G157" s="23" t="s">
        <v>569</v>
      </c>
      <c r="H157" s="23" t="s">
        <v>626</v>
      </c>
      <c r="K157" s="23">
        <v>376</v>
      </c>
    </row>
    <row r="158" spans="1:11" outlineLevel="2" x14ac:dyDescent="0.25">
      <c r="D158" s="23" t="s">
        <v>476</v>
      </c>
      <c r="E158" s="23" t="s">
        <v>502</v>
      </c>
      <c r="G158" s="23" t="s">
        <v>569</v>
      </c>
      <c r="H158" s="23" t="s">
        <v>626</v>
      </c>
      <c r="K158" s="23">
        <v>484</v>
      </c>
    </row>
    <row r="159" spans="1:11" outlineLevel="2" x14ac:dyDescent="0.25">
      <c r="D159" s="23" t="s">
        <v>483</v>
      </c>
      <c r="E159" s="23" t="s">
        <v>502</v>
      </c>
      <c r="G159" s="23" t="s">
        <v>569</v>
      </c>
      <c r="H159" s="23" t="s">
        <v>626</v>
      </c>
      <c r="K159" s="23">
        <v>491</v>
      </c>
    </row>
    <row r="160" spans="1:11" outlineLevel="1" x14ac:dyDescent="0.25">
      <c r="D160" s="25" t="s">
        <v>648</v>
      </c>
      <c r="E160" s="23">
        <f>SUBTOTAL(3,E155:E159)</f>
        <v>5</v>
      </c>
    </row>
    <row r="161" spans="1:11" outlineLevel="2" x14ac:dyDescent="0.25">
      <c r="D161" s="23" t="s">
        <v>348</v>
      </c>
      <c r="E161" s="23" t="s">
        <v>501</v>
      </c>
      <c r="G161" s="23" t="s">
        <v>569</v>
      </c>
      <c r="H161" s="23" t="s">
        <v>626</v>
      </c>
      <c r="K161" s="23">
        <v>276</v>
      </c>
    </row>
    <row r="162" spans="1:11" outlineLevel="2" x14ac:dyDescent="0.25">
      <c r="D162" s="23" t="s">
        <v>350</v>
      </c>
      <c r="E162" s="23" t="s">
        <v>501</v>
      </c>
      <c r="G162" s="23" t="s">
        <v>569</v>
      </c>
      <c r="H162" s="23" t="s">
        <v>626</v>
      </c>
      <c r="K162" s="23">
        <v>278</v>
      </c>
    </row>
    <row r="163" spans="1:11" outlineLevel="2" x14ac:dyDescent="0.25">
      <c r="A163" s="23">
        <v>72</v>
      </c>
      <c r="C163" s="23" t="s">
        <v>86</v>
      </c>
      <c r="D163" s="23" t="s">
        <v>86</v>
      </c>
      <c r="E163" s="23" t="s">
        <v>501</v>
      </c>
      <c r="G163" s="23" t="s">
        <v>569</v>
      </c>
      <c r="H163" s="23" t="s">
        <v>626</v>
      </c>
      <c r="K163" s="23">
        <v>381</v>
      </c>
    </row>
    <row r="164" spans="1:11" outlineLevel="2" x14ac:dyDescent="0.25">
      <c r="D164" s="23" t="s">
        <v>488</v>
      </c>
      <c r="E164" s="23" t="s">
        <v>501</v>
      </c>
      <c r="G164" s="23" t="s">
        <v>569</v>
      </c>
      <c r="H164" s="23" t="s">
        <v>626</v>
      </c>
      <c r="K164" s="23">
        <v>496</v>
      </c>
    </row>
    <row r="165" spans="1:11" outlineLevel="1" x14ac:dyDescent="0.25">
      <c r="D165" s="25" t="s">
        <v>649</v>
      </c>
      <c r="E165" s="23">
        <f>SUBTOTAL(3,E161:E164)</f>
        <v>4</v>
      </c>
    </row>
    <row r="166" spans="1:11" outlineLevel="2" x14ac:dyDescent="0.25">
      <c r="D166" s="23" t="s">
        <v>275</v>
      </c>
      <c r="E166" s="23" t="s">
        <v>550</v>
      </c>
      <c r="G166" s="23" t="s">
        <v>569</v>
      </c>
      <c r="H166" s="23" t="s">
        <v>626</v>
      </c>
      <c r="K166" s="23">
        <v>130</v>
      </c>
    </row>
    <row r="167" spans="1:11" outlineLevel="2" x14ac:dyDescent="0.25">
      <c r="D167" s="23" t="s">
        <v>295</v>
      </c>
      <c r="E167" s="23" t="s">
        <v>550</v>
      </c>
      <c r="G167" s="23" t="s">
        <v>569</v>
      </c>
      <c r="H167" s="23" t="s">
        <v>626</v>
      </c>
      <c r="K167" s="23">
        <v>190</v>
      </c>
    </row>
    <row r="168" spans="1:11" outlineLevel="2" x14ac:dyDescent="0.25">
      <c r="D168" s="23" t="s">
        <v>388</v>
      </c>
      <c r="E168" s="23" t="s">
        <v>550</v>
      </c>
      <c r="G168" s="23" t="s">
        <v>569</v>
      </c>
      <c r="H168" s="23" t="s">
        <v>626</v>
      </c>
      <c r="K168" s="23">
        <v>349</v>
      </c>
    </row>
    <row r="169" spans="1:11" outlineLevel="1" x14ac:dyDescent="0.25">
      <c r="D169" s="25" t="s">
        <v>650</v>
      </c>
      <c r="E169" s="23">
        <f>SUBTOTAL(3,E166:E168)</f>
        <v>3</v>
      </c>
    </row>
    <row r="170" spans="1:11" outlineLevel="2" x14ac:dyDescent="0.25">
      <c r="D170" s="23" t="s">
        <v>391</v>
      </c>
      <c r="E170" s="23" t="s">
        <v>554</v>
      </c>
      <c r="F170" s="23" t="s">
        <v>517</v>
      </c>
      <c r="G170" s="23" t="s">
        <v>568</v>
      </c>
      <c r="H170" s="23" t="s">
        <v>626</v>
      </c>
      <c r="K170" s="23">
        <v>364</v>
      </c>
    </row>
    <row r="171" spans="1:11" outlineLevel="2" x14ac:dyDescent="0.25">
      <c r="D171" s="23" t="s">
        <v>393</v>
      </c>
      <c r="E171" s="23" t="s">
        <v>554</v>
      </c>
      <c r="F171" s="23" t="s">
        <v>517</v>
      </c>
      <c r="G171" s="23" t="s">
        <v>568</v>
      </c>
      <c r="H171" s="23" t="s">
        <v>626</v>
      </c>
      <c r="K171" s="23">
        <v>366</v>
      </c>
    </row>
    <row r="172" spans="1:11" outlineLevel="2" x14ac:dyDescent="0.25">
      <c r="D172" s="23" t="s">
        <v>309</v>
      </c>
      <c r="E172" s="23" t="s">
        <v>554</v>
      </c>
      <c r="F172" s="23" t="s">
        <v>601</v>
      </c>
      <c r="G172" s="23" t="s">
        <v>569</v>
      </c>
      <c r="H172" s="23" t="s">
        <v>626</v>
      </c>
      <c r="K172" s="23">
        <v>206</v>
      </c>
    </row>
    <row r="173" spans="1:11" outlineLevel="2" x14ac:dyDescent="0.25">
      <c r="D173" s="23" t="s">
        <v>410</v>
      </c>
      <c r="E173" s="23" t="s">
        <v>554</v>
      </c>
      <c r="F173" s="23" t="s">
        <v>607</v>
      </c>
      <c r="G173" s="23" t="s">
        <v>569</v>
      </c>
      <c r="H173" s="23" t="s">
        <v>626</v>
      </c>
      <c r="K173" s="23">
        <v>407</v>
      </c>
    </row>
    <row r="174" spans="1:11" outlineLevel="2" x14ac:dyDescent="0.25">
      <c r="D174" s="23" t="s">
        <v>311</v>
      </c>
      <c r="E174" s="23" t="s">
        <v>554</v>
      </c>
      <c r="F174" s="23" t="s">
        <v>603</v>
      </c>
      <c r="G174" s="23" t="s">
        <v>569</v>
      </c>
      <c r="H174" s="23" t="s">
        <v>626</v>
      </c>
      <c r="K174" s="23">
        <v>209</v>
      </c>
    </row>
    <row r="175" spans="1:11" outlineLevel="2" x14ac:dyDescent="0.25">
      <c r="A175" s="23">
        <v>58</v>
      </c>
      <c r="C175" s="23" t="s">
        <v>71</v>
      </c>
      <c r="D175" s="23" t="s">
        <v>71</v>
      </c>
      <c r="E175" s="23" t="s">
        <v>554</v>
      </c>
      <c r="F175" s="23" t="s">
        <v>586</v>
      </c>
      <c r="G175" s="23" t="s">
        <v>569</v>
      </c>
      <c r="H175" s="23" t="s">
        <v>626</v>
      </c>
      <c r="K175" s="23">
        <v>354</v>
      </c>
    </row>
    <row r="176" spans="1:11" outlineLevel="2" x14ac:dyDescent="0.25">
      <c r="D176" s="23" t="s">
        <v>400</v>
      </c>
      <c r="E176" s="23" t="s">
        <v>554</v>
      </c>
      <c r="F176" s="23" t="s">
        <v>586</v>
      </c>
      <c r="G176" s="23" t="s">
        <v>569</v>
      </c>
      <c r="H176" s="23" t="s">
        <v>626</v>
      </c>
      <c r="K176" s="23">
        <v>384</v>
      </c>
    </row>
    <row r="177" spans="1:11" outlineLevel="2" x14ac:dyDescent="0.25">
      <c r="D177" s="23" t="s">
        <v>242</v>
      </c>
      <c r="E177" s="23" t="s">
        <v>554</v>
      </c>
      <c r="F177" s="23" t="s">
        <v>507</v>
      </c>
      <c r="G177" s="23" t="s">
        <v>568</v>
      </c>
      <c r="H177" s="23" t="s">
        <v>626</v>
      </c>
      <c r="K177" s="23">
        <v>71</v>
      </c>
    </row>
    <row r="178" spans="1:11" outlineLevel="2" x14ac:dyDescent="0.25">
      <c r="A178" s="23">
        <v>94</v>
      </c>
      <c r="C178" s="23" t="s">
        <v>109</v>
      </c>
      <c r="D178" s="23" t="s">
        <v>465</v>
      </c>
      <c r="E178" s="23" t="s">
        <v>554</v>
      </c>
      <c r="F178" s="23" t="s">
        <v>507</v>
      </c>
      <c r="G178" s="23" t="s">
        <v>568</v>
      </c>
      <c r="H178" s="23" t="s">
        <v>626</v>
      </c>
      <c r="K178" s="23">
        <v>470</v>
      </c>
    </row>
    <row r="179" spans="1:11" outlineLevel="2" x14ac:dyDescent="0.25">
      <c r="D179" s="23" t="s">
        <v>321</v>
      </c>
      <c r="E179" s="23" t="s">
        <v>554</v>
      </c>
      <c r="F179" s="23" t="s">
        <v>582</v>
      </c>
      <c r="G179" s="23" t="s">
        <v>569</v>
      </c>
      <c r="H179" s="23" t="s">
        <v>626</v>
      </c>
      <c r="K179" s="23">
        <v>234</v>
      </c>
    </row>
    <row r="180" spans="1:11" outlineLevel="2" x14ac:dyDescent="0.25">
      <c r="D180" s="23" t="s">
        <v>553</v>
      </c>
      <c r="E180" s="23" t="s">
        <v>554</v>
      </c>
      <c r="F180" s="23" t="s">
        <v>602</v>
      </c>
      <c r="G180" s="23" t="s">
        <v>569</v>
      </c>
      <c r="H180" s="23" t="s">
        <v>626</v>
      </c>
      <c r="K180" s="23">
        <v>207</v>
      </c>
    </row>
    <row r="181" spans="1:11" outlineLevel="2" x14ac:dyDescent="0.25">
      <c r="D181" s="23" t="s">
        <v>264</v>
      </c>
      <c r="E181" s="23" t="s">
        <v>554</v>
      </c>
      <c r="F181" s="23" t="s">
        <v>264</v>
      </c>
      <c r="G181" s="23" t="s">
        <v>569</v>
      </c>
      <c r="H181" s="23" t="s">
        <v>626</v>
      </c>
      <c r="K181" s="23">
        <v>116</v>
      </c>
    </row>
    <row r="182" spans="1:11" outlineLevel="2" x14ac:dyDescent="0.25">
      <c r="A182" s="23">
        <v>79</v>
      </c>
      <c r="C182" s="23" t="s">
        <v>98</v>
      </c>
      <c r="D182" s="23" t="s">
        <v>98</v>
      </c>
      <c r="E182" s="23" t="s">
        <v>554</v>
      </c>
      <c r="F182" s="23" t="s">
        <v>264</v>
      </c>
      <c r="G182" s="23" t="s">
        <v>569</v>
      </c>
      <c r="H182" s="23" t="s">
        <v>626</v>
      </c>
      <c r="K182" s="23">
        <v>401</v>
      </c>
    </row>
    <row r="183" spans="1:11" outlineLevel="2" x14ac:dyDescent="0.25">
      <c r="A183" s="23">
        <v>38</v>
      </c>
      <c r="C183" s="23" t="s">
        <v>179</v>
      </c>
      <c r="D183" s="23" t="s">
        <v>340</v>
      </c>
      <c r="E183" s="23" t="s">
        <v>554</v>
      </c>
      <c r="F183" s="23" t="s">
        <v>594</v>
      </c>
      <c r="G183" s="23" t="s">
        <v>569</v>
      </c>
      <c r="H183" s="23" t="s">
        <v>626</v>
      </c>
      <c r="K183" s="23">
        <v>265</v>
      </c>
    </row>
    <row r="184" spans="1:11" outlineLevel="2" x14ac:dyDescent="0.25">
      <c r="D184" s="23" t="s">
        <v>361</v>
      </c>
      <c r="E184" s="23" t="s">
        <v>554</v>
      </c>
      <c r="F184" s="23" t="s">
        <v>594</v>
      </c>
      <c r="G184" s="23" t="s">
        <v>569</v>
      </c>
      <c r="H184" s="23" t="s">
        <v>626</v>
      </c>
      <c r="K184" s="23">
        <v>301</v>
      </c>
    </row>
    <row r="185" spans="1:11" outlineLevel="2" x14ac:dyDescent="0.25">
      <c r="D185" s="23" t="s">
        <v>360</v>
      </c>
      <c r="E185" s="23" t="s">
        <v>554</v>
      </c>
      <c r="F185" s="23" t="s">
        <v>594</v>
      </c>
      <c r="G185" s="23" t="s">
        <v>569</v>
      </c>
      <c r="H185" s="23" t="s">
        <v>626</v>
      </c>
      <c r="K185" s="23">
        <v>302</v>
      </c>
    </row>
    <row r="186" spans="1:11" outlineLevel="2" x14ac:dyDescent="0.25">
      <c r="D186" s="23" t="s">
        <v>470</v>
      </c>
      <c r="E186" s="23" t="s">
        <v>554</v>
      </c>
      <c r="F186" s="23" t="s">
        <v>594</v>
      </c>
      <c r="G186" s="23" t="s">
        <v>569</v>
      </c>
      <c r="H186" s="23" t="s">
        <v>626</v>
      </c>
      <c r="K186" s="23">
        <v>476</v>
      </c>
    </row>
    <row r="187" spans="1:11" outlineLevel="2" x14ac:dyDescent="0.25">
      <c r="A187" s="23">
        <v>22</v>
      </c>
      <c r="C187" s="23" t="s">
        <v>28</v>
      </c>
      <c r="D187" s="23" t="s">
        <v>268</v>
      </c>
      <c r="E187" s="23" t="s">
        <v>554</v>
      </c>
      <c r="F187" s="23" t="s">
        <v>605</v>
      </c>
      <c r="G187" s="23" t="s">
        <v>569</v>
      </c>
      <c r="H187" s="23" t="s">
        <v>626</v>
      </c>
      <c r="K187" s="23">
        <v>123</v>
      </c>
    </row>
    <row r="188" spans="1:11" outlineLevel="2" x14ac:dyDescent="0.25">
      <c r="D188" s="23" t="s">
        <v>369</v>
      </c>
      <c r="E188" s="23" t="s">
        <v>554</v>
      </c>
      <c r="F188" s="23" t="s">
        <v>605</v>
      </c>
      <c r="G188" s="23" t="s">
        <v>569</v>
      </c>
      <c r="H188" s="23" t="s">
        <v>626</v>
      </c>
      <c r="K188" s="23">
        <v>315</v>
      </c>
    </row>
    <row r="189" spans="1:11" outlineLevel="2" x14ac:dyDescent="0.25">
      <c r="D189" s="23" t="s">
        <v>395</v>
      </c>
      <c r="E189" s="23" t="s">
        <v>554</v>
      </c>
      <c r="F189" s="23" t="s">
        <v>605</v>
      </c>
      <c r="G189" s="23" t="s">
        <v>569</v>
      </c>
      <c r="H189" s="23" t="s">
        <v>626</v>
      </c>
      <c r="K189" s="23">
        <v>372</v>
      </c>
    </row>
    <row r="190" spans="1:11" outlineLevel="2" x14ac:dyDescent="0.25">
      <c r="D190" s="23" t="s">
        <v>409</v>
      </c>
      <c r="E190" s="23" t="s">
        <v>554</v>
      </c>
      <c r="F190" s="23" t="s">
        <v>605</v>
      </c>
      <c r="G190" s="23" t="s">
        <v>569</v>
      </c>
      <c r="H190" s="23" t="s">
        <v>626</v>
      </c>
      <c r="K190" s="23">
        <v>406</v>
      </c>
    </row>
    <row r="191" spans="1:11" outlineLevel="2" x14ac:dyDescent="0.25">
      <c r="A191" s="23">
        <v>46</v>
      </c>
      <c r="C191" s="23" t="s">
        <v>183</v>
      </c>
      <c r="D191" s="23" t="s">
        <v>522</v>
      </c>
      <c r="E191" s="23" t="s">
        <v>554</v>
      </c>
      <c r="F191" s="23" t="s">
        <v>595</v>
      </c>
      <c r="G191" s="23" t="s">
        <v>569</v>
      </c>
      <c r="H191" s="23" t="s">
        <v>626</v>
      </c>
      <c r="K191" s="23">
        <v>304</v>
      </c>
    </row>
    <row r="192" spans="1:11" outlineLevel="2" x14ac:dyDescent="0.25">
      <c r="D192" s="23" t="s">
        <v>323</v>
      </c>
      <c r="E192" s="23" t="s">
        <v>554</v>
      </c>
      <c r="F192" s="23" t="s">
        <v>583</v>
      </c>
      <c r="G192" s="23" t="s">
        <v>569</v>
      </c>
      <c r="H192" s="23" t="s">
        <v>626</v>
      </c>
      <c r="K192" s="23">
        <v>237</v>
      </c>
    </row>
    <row r="193" spans="1:11" outlineLevel="2" x14ac:dyDescent="0.25">
      <c r="A193" s="23">
        <v>42</v>
      </c>
      <c r="C193" s="23" t="s">
        <v>53</v>
      </c>
      <c r="D193" s="23" t="s">
        <v>53</v>
      </c>
      <c r="E193" s="23" t="s">
        <v>554</v>
      </c>
      <c r="F193" s="23" t="s">
        <v>597</v>
      </c>
      <c r="G193" s="23" t="s">
        <v>569</v>
      </c>
      <c r="H193" s="23" t="s">
        <v>626</v>
      </c>
      <c r="K193" s="23">
        <v>294</v>
      </c>
    </row>
    <row r="194" spans="1:11" outlineLevel="2" x14ac:dyDescent="0.25">
      <c r="A194" s="23">
        <v>64</v>
      </c>
      <c r="C194" s="23" t="s">
        <v>79</v>
      </c>
      <c r="D194" s="23" t="s">
        <v>390</v>
      </c>
      <c r="E194" s="23" t="s">
        <v>554</v>
      </c>
      <c r="F194" s="23" t="s">
        <v>574</v>
      </c>
      <c r="G194" s="23" t="s">
        <v>569</v>
      </c>
      <c r="H194" s="23" t="s">
        <v>626</v>
      </c>
      <c r="K194" s="23">
        <v>363</v>
      </c>
    </row>
    <row r="195" spans="1:11" outlineLevel="2" x14ac:dyDescent="0.25">
      <c r="A195" s="23">
        <v>99</v>
      </c>
      <c r="C195" s="23" t="s">
        <v>114</v>
      </c>
      <c r="D195" s="23" t="s">
        <v>114</v>
      </c>
      <c r="E195" s="23" t="s">
        <v>554</v>
      </c>
      <c r="F195" s="23" t="s">
        <v>574</v>
      </c>
      <c r="G195" s="23" t="s">
        <v>569</v>
      </c>
      <c r="H195" s="23" t="s">
        <v>626</v>
      </c>
      <c r="K195" s="23">
        <v>503</v>
      </c>
    </row>
    <row r="196" spans="1:11" outlineLevel="2" x14ac:dyDescent="0.25">
      <c r="D196" s="23" t="s">
        <v>288</v>
      </c>
      <c r="E196" s="23" t="s">
        <v>554</v>
      </c>
      <c r="F196" s="23" t="s">
        <v>581</v>
      </c>
      <c r="G196" s="23" t="s">
        <v>569</v>
      </c>
      <c r="H196" s="23" t="s">
        <v>626</v>
      </c>
      <c r="K196" s="23">
        <v>166</v>
      </c>
    </row>
    <row r="197" spans="1:11" outlineLevel="1" x14ac:dyDescent="0.25">
      <c r="D197" s="25" t="s">
        <v>642</v>
      </c>
      <c r="E197" s="23">
        <f>SUBTOTAL(3,E170:E196)</f>
        <v>27</v>
      </c>
    </row>
    <row r="198" spans="1:11" outlineLevel="2" x14ac:dyDescent="0.25">
      <c r="D198" s="23" t="s">
        <v>283</v>
      </c>
      <c r="E198" s="23" t="s">
        <v>505</v>
      </c>
      <c r="F198" s="23" t="s">
        <v>579</v>
      </c>
      <c r="G198" s="23" t="s">
        <v>567</v>
      </c>
      <c r="H198" s="23" t="s">
        <v>624</v>
      </c>
      <c r="K198" s="23">
        <v>156</v>
      </c>
    </row>
    <row r="199" spans="1:11" outlineLevel="2" x14ac:dyDescent="0.25">
      <c r="D199" s="23" t="s">
        <v>346</v>
      </c>
      <c r="E199" s="23" t="s">
        <v>505</v>
      </c>
      <c r="F199" s="23" t="s">
        <v>585</v>
      </c>
      <c r="G199" s="23" t="s">
        <v>567</v>
      </c>
      <c r="H199" s="23" t="s">
        <v>624</v>
      </c>
      <c r="K199" s="23">
        <v>269</v>
      </c>
    </row>
    <row r="200" spans="1:11" outlineLevel="2" x14ac:dyDescent="0.25">
      <c r="A200" s="23">
        <v>7</v>
      </c>
      <c r="C200" s="23" t="s">
        <v>9</v>
      </c>
      <c r="D200" s="23" t="s">
        <v>9</v>
      </c>
      <c r="E200" s="23" t="s">
        <v>505</v>
      </c>
      <c r="F200" s="23" t="s">
        <v>575</v>
      </c>
      <c r="G200" s="23" t="s">
        <v>567</v>
      </c>
      <c r="H200" s="23" t="s">
        <v>624</v>
      </c>
      <c r="K200" s="23">
        <v>18</v>
      </c>
    </row>
    <row r="201" spans="1:11" outlineLevel="2" x14ac:dyDescent="0.25">
      <c r="D201" s="23" t="s">
        <v>345</v>
      </c>
      <c r="E201" s="23" t="s">
        <v>505</v>
      </c>
      <c r="F201" s="23" t="s">
        <v>584</v>
      </c>
      <c r="G201" s="23" t="s">
        <v>567</v>
      </c>
      <c r="H201" s="23" t="s">
        <v>624</v>
      </c>
      <c r="K201" s="23">
        <v>270</v>
      </c>
    </row>
    <row r="202" spans="1:11" outlineLevel="2" x14ac:dyDescent="0.25">
      <c r="A202" s="23">
        <v>84</v>
      </c>
      <c r="C202" s="23" t="s">
        <v>415</v>
      </c>
      <c r="D202" s="23" t="s">
        <v>103</v>
      </c>
      <c r="E202" s="23" t="s">
        <v>505</v>
      </c>
      <c r="F202" s="23" t="s">
        <v>588</v>
      </c>
      <c r="G202" s="23" t="s">
        <v>567</v>
      </c>
      <c r="H202" s="23" t="s">
        <v>624</v>
      </c>
      <c r="K202" s="23">
        <v>416</v>
      </c>
    </row>
    <row r="203" spans="1:11" outlineLevel="2" x14ac:dyDescent="0.25">
      <c r="A203" s="23">
        <v>77</v>
      </c>
      <c r="C203" s="23" t="s">
        <v>95</v>
      </c>
      <c r="D203" s="23" t="s">
        <v>95</v>
      </c>
      <c r="E203" s="23" t="s">
        <v>505</v>
      </c>
      <c r="F203" s="23" t="s">
        <v>95</v>
      </c>
      <c r="G203" s="23" t="s">
        <v>567</v>
      </c>
      <c r="H203" s="23" t="s">
        <v>624</v>
      </c>
      <c r="K203" s="23">
        <v>393</v>
      </c>
    </row>
    <row r="204" spans="1:11" outlineLevel="2" x14ac:dyDescent="0.25">
      <c r="D204" s="23" t="s">
        <v>231</v>
      </c>
      <c r="E204" s="23" t="s">
        <v>505</v>
      </c>
      <c r="F204" s="23" t="s">
        <v>231</v>
      </c>
      <c r="G204" s="23" t="s">
        <v>567</v>
      </c>
      <c r="H204" s="23" t="s">
        <v>624</v>
      </c>
      <c r="K204" s="23">
        <v>58</v>
      </c>
    </row>
    <row r="205" spans="1:11" outlineLevel="2" x14ac:dyDescent="0.25">
      <c r="A205" s="23">
        <v>6</v>
      </c>
      <c r="C205" s="23" t="s">
        <v>8</v>
      </c>
      <c r="D205" s="23" t="s">
        <v>8</v>
      </c>
      <c r="E205" s="23" t="s">
        <v>505</v>
      </c>
      <c r="F205" s="23" t="s">
        <v>224</v>
      </c>
      <c r="G205" s="23" t="s">
        <v>224</v>
      </c>
      <c r="H205" s="23" t="s">
        <v>624</v>
      </c>
      <c r="K205" s="23">
        <v>17</v>
      </c>
    </row>
    <row r="206" spans="1:11" outlineLevel="2" x14ac:dyDescent="0.25">
      <c r="D206" s="23" t="s">
        <v>233</v>
      </c>
      <c r="E206" s="23" t="s">
        <v>505</v>
      </c>
      <c r="F206" s="23" t="s">
        <v>505</v>
      </c>
      <c r="G206" s="23" t="s">
        <v>567</v>
      </c>
      <c r="H206" s="23" t="s">
        <v>624</v>
      </c>
      <c r="K206" s="23">
        <v>60</v>
      </c>
    </row>
    <row r="207" spans="1:11" outlineLevel="2" x14ac:dyDescent="0.25">
      <c r="D207" s="23" t="s">
        <v>265</v>
      </c>
      <c r="E207" s="23" t="s">
        <v>505</v>
      </c>
      <c r="F207" s="23" t="s">
        <v>505</v>
      </c>
      <c r="G207" s="23" t="s">
        <v>567</v>
      </c>
      <c r="H207" s="23" t="s">
        <v>624</v>
      </c>
      <c r="K207" s="23">
        <v>117</v>
      </c>
    </row>
    <row r="208" spans="1:11" outlineLevel="2" x14ac:dyDescent="0.25">
      <c r="A208" s="23">
        <v>31</v>
      </c>
      <c r="C208" s="23" t="s">
        <v>44</v>
      </c>
      <c r="D208" s="23" t="s">
        <v>294</v>
      </c>
      <c r="E208" s="23" t="s">
        <v>505</v>
      </c>
      <c r="F208" s="23" t="s">
        <v>505</v>
      </c>
      <c r="G208" s="23" t="s">
        <v>222</v>
      </c>
      <c r="H208" s="23" t="s">
        <v>624</v>
      </c>
      <c r="K208" s="23">
        <v>189</v>
      </c>
    </row>
    <row r="209" spans="1:11" outlineLevel="2" x14ac:dyDescent="0.25">
      <c r="D209" s="23" t="s">
        <v>374</v>
      </c>
      <c r="E209" s="23" t="s">
        <v>505</v>
      </c>
      <c r="F209" s="23" t="s">
        <v>505</v>
      </c>
      <c r="G209" s="23" t="s">
        <v>567</v>
      </c>
      <c r="H209" s="23" t="s">
        <v>624</v>
      </c>
      <c r="K209" s="23">
        <v>318</v>
      </c>
    </row>
    <row r="210" spans="1:11" outlineLevel="2" x14ac:dyDescent="0.25">
      <c r="D210" s="23" t="s">
        <v>375</v>
      </c>
      <c r="E210" s="23" t="s">
        <v>505</v>
      </c>
      <c r="F210" s="23" t="s">
        <v>505</v>
      </c>
      <c r="G210" s="23" t="s">
        <v>567</v>
      </c>
      <c r="H210" s="23" t="s">
        <v>624</v>
      </c>
      <c r="K210" s="23">
        <v>320</v>
      </c>
    </row>
    <row r="211" spans="1:11" outlineLevel="2" x14ac:dyDescent="0.25">
      <c r="D211" s="23" t="s">
        <v>431</v>
      </c>
      <c r="E211" s="23" t="s">
        <v>505</v>
      </c>
      <c r="F211" s="23" t="s">
        <v>505</v>
      </c>
      <c r="G211" s="23" t="s">
        <v>569</v>
      </c>
      <c r="H211" s="23" t="s">
        <v>624</v>
      </c>
      <c r="K211" s="23">
        <v>425</v>
      </c>
    </row>
    <row r="212" spans="1:11" outlineLevel="2" x14ac:dyDescent="0.25">
      <c r="D212" s="23" t="s">
        <v>469</v>
      </c>
      <c r="E212" s="23" t="s">
        <v>505</v>
      </c>
      <c r="F212" s="23" t="s">
        <v>505</v>
      </c>
      <c r="G212" s="23" t="s">
        <v>567</v>
      </c>
      <c r="H212" s="23" t="s">
        <v>624</v>
      </c>
      <c r="K212" s="23">
        <v>475</v>
      </c>
    </row>
    <row r="213" spans="1:11" outlineLevel="2" x14ac:dyDescent="0.25">
      <c r="D213" s="23" t="s">
        <v>286</v>
      </c>
      <c r="E213" s="23" t="s">
        <v>505</v>
      </c>
      <c r="F213" s="23" t="s">
        <v>580</v>
      </c>
      <c r="G213" s="23" t="s">
        <v>567</v>
      </c>
      <c r="H213" s="23" t="s">
        <v>624</v>
      </c>
      <c r="K213" s="23">
        <v>159</v>
      </c>
    </row>
    <row r="214" spans="1:11" outlineLevel="2" x14ac:dyDescent="0.25">
      <c r="A214" s="23">
        <v>67</v>
      </c>
      <c r="C214" s="23" t="s">
        <v>83</v>
      </c>
      <c r="D214" s="23" t="s">
        <v>394</v>
      </c>
      <c r="E214" s="23" t="s">
        <v>505</v>
      </c>
      <c r="F214" s="23" t="s">
        <v>587</v>
      </c>
      <c r="G214" s="23" t="s">
        <v>567</v>
      </c>
      <c r="H214" s="23" t="s">
        <v>624</v>
      </c>
      <c r="K214" s="23">
        <v>371</v>
      </c>
    </row>
    <row r="215" spans="1:11" outlineLevel="2" x14ac:dyDescent="0.25">
      <c r="D215" s="23" t="s">
        <v>493</v>
      </c>
      <c r="E215" s="23" t="s">
        <v>505</v>
      </c>
      <c r="F215" s="23" t="s">
        <v>576</v>
      </c>
      <c r="G215" s="23" t="s">
        <v>567</v>
      </c>
      <c r="H215" s="23" t="s">
        <v>624</v>
      </c>
      <c r="K215" s="23">
        <v>7</v>
      </c>
    </row>
    <row r="216" spans="1:11" outlineLevel="2" x14ac:dyDescent="0.25">
      <c r="D216" s="23" t="s">
        <v>359</v>
      </c>
      <c r="E216" s="23" t="s">
        <v>547</v>
      </c>
      <c r="F216" s="23" t="s">
        <v>596</v>
      </c>
      <c r="G216" s="23" t="s">
        <v>567</v>
      </c>
      <c r="H216" s="23" t="s">
        <v>624</v>
      </c>
      <c r="K216" s="23">
        <v>300</v>
      </c>
    </row>
    <row r="217" spans="1:11" outlineLevel="2" x14ac:dyDescent="0.25">
      <c r="D217" s="23" t="s">
        <v>539</v>
      </c>
      <c r="E217" s="23" t="s">
        <v>547</v>
      </c>
      <c r="F217" s="23" t="s">
        <v>505</v>
      </c>
      <c r="G217" s="23" t="s">
        <v>567</v>
      </c>
      <c r="H217" s="23" t="s">
        <v>624</v>
      </c>
      <c r="K217" s="23">
        <v>39</v>
      </c>
    </row>
    <row r="218" spans="1:11" outlineLevel="2" x14ac:dyDescent="0.25">
      <c r="D218" s="23" t="s">
        <v>382</v>
      </c>
      <c r="E218" s="23" t="s">
        <v>547</v>
      </c>
      <c r="F218" s="23" t="s">
        <v>598</v>
      </c>
      <c r="G218" s="23" t="s">
        <v>567</v>
      </c>
      <c r="H218" s="23" t="s">
        <v>624</v>
      </c>
      <c r="K218" s="23">
        <v>339</v>
      </c>
    </row>
    <row r="219" spans="1:11" outlineLevel="2" x14ac:dyDescent="0.25">
      <c r="A219" s="23">
        <v>53</v>
      </c>
      <c r="C219" s="23" t="s">
        <v>65</v>
      </c>
      <c r="D219" s="23" t="s">
        <v>379</v>
      </c>
      <c r="E219" s="23" t="s">
        <v>547</v>
      </c>
      <c r="F219" s="23" t="s">
        <v>599</v>
      </c>
      <c r="G219" s="23" t="s">
        <v>567</v>
      </c>
      <c r="H219" s="23" t="s">
        <v>624</v>
      </c>
      <c r="K219" s="23">
        <v>336</v>
      </c>
    </row>
    <row r="220" spans="1:11" outlineLevel="1" x14ac:dyDescent="0.25">
      <c r="D220" s="25" t="s">
        <v>637</v>
      </c>
      <c r="E220" s="23">
        <f>SUBTOTAL(3,E198:E219)</f>
        <v>22</v>
      </c>
    </row>
    <row r="221" spans="1:11" outlineLevel="2" x14ac:dyDescent="0.25">
      <c r="D221" s="23" t="s">
        <v>262</v>
      </c>
      <c r="E221" s="23" t="s">
        <v>617</v>
      </c>
      <c r="F221" s="23" t="s">
        <v>566</v>
      </c>
      <c r="G221" s="23" t="s">
        <v>568</v>
      </c>
      <c r="H221" s="23" t="s">
        <v>624</v>
      </c>
      <c r="K221" s="23">
        <v>114</v>
      </c>
    </row>
    <row r="222" spans="1:11" outlineLevel="2" x14ac:dyDescent="0.25">
      <c r="D222" s="23" t="s">
        <v>293</v>
      </c>
      <c r="E222" s="23" t="s">
        <v>617</v>
      </c>
      <c r="F222" s="23" t="s">
        <v>566</v>
      </c>
      <c r="G222" s="23" t="s">
        <v>568</v>
      </c>
      <c r="H222" s="23" t="s">
        <v>624</v>
      </c>
      <c r="K222" s="23">
        <v>179</v>
      </c>
    </row>
    <row r="223" spans="1:11" outlineLevel="2" x14ac:dyDescent="0.25">
      <c r="A223" s="23">
        <v>44</v>
      </c>
      <c r="C223" s="23" t="s">
        <v>56</v>
      </c>
      <c r="D223" s="23" t="s">
        <v>56</v>
      </c>
      <c r="E223" s="23" t="s">
        <v>617</v>
      </c>
      <c r="F223" s="23" t="s">
        <v>566</v>
      </c>
      <c r="G223" s="23" t="s">
        <v>568</v>
      </c>
      <c r="H223" s="23" t="s">
        <v>624</v>
      </c>
      <c r="K223" s="23">
        <v>297</v>
      </c>
    </row>
    <row r="224" spans="1:11" outlineLevel="2" x14ac:dyDescent="0.25">
      <c r="D224" s="23" t="s">
        <v>538</v>
      </c>
      <c r="E224" s="23" t="s">
        <v>617</v>
      </c>
      <c r="F224" s="23" t="s">
        <v>616</v>
      </c>
      <c r="G224" s="23" t="s">
        <v>567</v>
      </c>
      <c r="H224" s="23" t="s">
        <v>624</v>
      </c>
      <c r="K224" s="23">
        <v>38</v>
      </c>
    </row>
    <row r="225" spans="1:11" outlineLevel="2" x14ac:dyDescent="0.25">
      <c r="D225" s="23" t="s">
        <v>414</v>
      </c>
      <c r="E225" s="23" t="s">
        <v>617</v>
      </c>
      <c r="F225" s="23" t="s">
        <v>616</v>
      </c>
      <c r="G225" s="23" t="s">
        <v>567</v>
      </c>
      <c r="H225" s="23" t="s">
        <v>624</v>
      </c>
      <c r="K225" s="23">
        <v>412</v>
      </c>
    </row>
    <row r="226" spans="1:11" outlineLevel="2" x14ac:dyDescent="0.25">
      <c r="D226" s="23" t="s">
        <v>546</v>
      </c>
      <c r="E226" s="23" t="s">
        <v>617</v>
      </c>
      <c r="F226" s="23" t="s">
        <v>223</v>
      </c>
      <c r="G226" s="23" t="s">
        <v>567</v>
      </c>
      <c r="H226" s="23" t="s">
        <v>624</v>
      </c>
      <c r="K226" s="23">
        <v>22</v>
      </c>
    </row>
    <row r="227" spans="1:11" outlineLevel="2" x14ac:dyDescent="0.25">
      <c r="D227" s="23" t="s">
        <v>384</v>
      </c>
      <c r="E227" s="23" t="s">
        <v>617</v>
      </c>
      <c r="F227" s="23" t="s">
        <v>223</v>
      </c>
      <c r="G227" s="23" t="s">
        <v>567</v>
      </c>
      <c r="H227" s="23" t="s">
        <v>624</v>
      </c>
      <c r="K227" s="23">
        <v>340</v>
      </c>
    </row>
    <row r="228" spans="1:11" outlineLevel="2" x14ac:dyDescent="0.25">
      <c r="D228" s="23" t="s">
        <v>491</v>
      </c>
      <c r="E228" s="23" t="s">
        <v>617</v>
      </c>
      <c r="F228" s="23" t="s">
        <v>223</v>
      </c>
      <c r="G228" s="23" t="s">
        <v>567</v>
      </c>
      <c r="H228" s="23" t="s">
        <v>624</v>
      </c>
      <c r="K228" s="23">
        <v>499</v>
      </c>
    </row>
    <row r="229" spans="1:11" outlineLevel="1" x14ac:dyDescent="0.25">
      <c r="D229" s="25" t="s">
        <v>651</v>
      </c>
      <c r="E229" s="23">
        <f>SUBTOTAL(3,E221:E228)</f>
        <v>8</v>
      </c>
    </row>
    <row r="230" spans="1:11" outlineLevel="2" x14ac:dyDescent="0.25">
      <c r="D230" s="23" t="s">
        <v>227</v>
      </c>
      <c r="E230" s="23" t="s">
        <v>577</v>
      </c>
      <c r="G230" s="23" t="s">
        <v>567</v>
      </c>
      <c r="H230" s="23" t="s">
        <v>624</v>
      </c>
      <c r="K230" s="23">
        <v>54</v>
      </c>
    </row>
    <row r="231" spans="1:11" outlineLevel="2" x14ac:dyDescent="0.25">
      <c r="D231" s="23" t="s">
        <v>312</v>
      </c>
      <c r="E231" s="23" t="s">
        <v>577</v>
      </c>
      <c r="G231" s="23" t="s">
        <v>567</v>
      </c>
      <c r="H231" s="23" t="s">
        <v>624</v>
      </c>
      <c r="K231" s="23">
        <v>210</v>
      </c>
    </row>
    <row r="232" spans="1:11" outlineLevel="2" x14ac:dyDescent="0.25">
      <c r="A232" s="23">
        <v>52</v>
      </c>
      <c r="C232" s="23" t="s">
        <v>63</v>
      </c>
      <c r="D232" s="23" t="s">
        <v>378</v>
      </c>
      <c r="E232" s="23" t="s">
        <v>577</v>
      </c>
      <c r="G232" s="23" t="s">
        <v>567</v>
      </c>
      <c r="H232" s="23" t="s">
        <v>624</v>
      </c>
      <c r="K232" s="23">
        <v>335</v>
      </c>
    </row>
    <row r="233" spans="1:11" outlineLevel="1" x14ac:dyDescent="0.25">
      <c r="D233" s="25" t="s">
        <v>652</v>
      </c>
      <c r="E233" s="23">
        <f>SUBTOTAL(3,E230:E232)</f>
        <v>3</v>
      </c>
    </row>
    <row r="234" spans="1:11" outlineLevel="2" x14ac:dyDescent="0.25">
      <c r="A234" s="23">
        <v>11</v>
      </c>
      <c r="C234" s="23" t="s">
        <v>535</v>
      </c>
      <c r="D234" s="23" t="s">
        <v>536</v>
      </c>
      <c r="E234" s="23" t="s">
        <v>571</v>
      </c>
      <c r="G234" s="23" t="s">
        <v>567</v>
      </c>
      <c r="H234" s="23" t="s">
        <v>621</v>
      </c>
      <c r="K234" s="23">
        <v>36</v>
      </c>
    </row>
    <row r="235" spans="1:11" outlineLevel="2" x14ac:dyDescent="0.25">
      <c r="D235" s="23" t="s">
        <v>250</v>
      </c>
      <c r="E235" s="23" t="s">
        <v>571</v>
      </c>
      <c r="G235" s="23" t="s">
        <v>567</v>
      </c>
      <c r="H235" s="23" t="s">
        <v>621</v>
      </c>
      <c r="K235" s="23">
        <v>91</v>
      </c>
    </row>
    <row r="236" spans="1:11" outlineLevel="2" x14ac:dyDescent="0.25">
      <c r="A236" s="23">
        <v>70</v>
      </c>
      <c r="C236" s="23" t="s">
        <v>85</v>
      </c>
      <c r="D236" s="23" t="s">
        <v>85</v>
      </c>
      <c r="E236" s="23" t="s">
        <v>571</v>
      </c>
      <c r="G236" s="23" t="s">
        <v>567</v>
      </c>
      <c r="H236" s="23" t="s">
        <v>621</v>
      </c>
      <c r="K236" s="23">
        <v>379</v>
      </c>
    </row>
    <row r="237" spans="1:11" outlineLevel="1" x14ac:dyDescent="0.25">
      <c r="D237" s="25" t="s">
        <v>653</v>
      </c>
      <c r="E237" s="23">
        <f>SUBTOTAL(3,E234:E236)</f>
        <v>3</v>
      </c>
    </row>
    <row r="238" spans="1:11" outlineLevel="2" x14ac:dyDescent="0.25">
      <c r="D238" s="23" t="s">
        <v>220</v>
      </c>
      <c r="E238" s="23" t="s">
        <v>565</v>
      </c>
      <c r="G238" s="23" t="s">
        <v>567</v>
      </c>
      <c r="H238" s="23" t="s">
        <v>621</v>
      </c>
      <c r="K238" s="23">
        <v>12</v>
      </c>
    </row>
    <row r="239" spans="1:11" outlineLevel="2" x14ac:dyDescent="0.25">
      <c r="A239" s="23">
        <v>12</v>
      </c>
      <c r="C239" s="23" t="s">
        <v>17</v>
      </c>
      <c r="D239" s="23" t="s">
        <v>17</v>
      </c>
      <c r="E239" s="23" t="s">
        <v>565</v>
      </c>
      <c r="G239" s="23" t="s">
        <v>567</v>
      </c>
      <c r="H239" s="23" t="s">
        <v>621</v>
      </c>
      <c r="K239" s="23">
        <v>48</v>
      </c>
    </row>
    <row r="240" spans="1:11" outlineLevel="2" x14ac:dyDescent="0.25">
      <c r="D240" s="23" t="s">
        <v>226</v>
      </c>
      <c r="E240" s="23" t="s">
        <v>565</v>
      </c>
      <c r="G240" s="23" t="s">
        <v>567</v>
      </c>
      <c r="H240" s="23" t="s">
        <v>621</v>
      </c>
      <c r="K240" s="23">
        <v>53</v>
      </c>
    </row>
    <row r="241" spans="1:11" outlineLevel="2" x14ac:dyDescent="0.25">
      <c r="D241" s="23" t="s">
        <v>230</v>
      </c>
      <c r="E241" s="23" t="s">
        <v>565</v>
      </c>
      <c r="G241" s="23" t="s">
        <v>567</v>
      </c>
      <c r="H241" s="23" t="s">
        <v>621</v>
      </c>
      <c r="K241" s="23">
        <v>57</v>
      </c>
    </row>
    <row r="242" spans="1:11" outlineLevel="2" x14ac:dyDescent="0.25">
      <c r="D242" s="23" t="s">
        <v>238</v>
      </c>
      <c r="E242" s="23" t="s">
        <v>565</v>
      </c>
      <c r="G242" s="23" t="s">
        <v>567</v>
      </c>
      <c r="H242" s="23" t="s">
        <v>621</v>
      </c>
      <c r="K242" s="23">
        <v>67</v>
      </c>
    </row>
    <row r="243" spans="1:11" outlineLevel="2" x14ac:dyDescent="0.25">
      <c r="D243" s="23" t="s">
        <v>269</v>
      </c>
      <c r="E243" s="23" t="s">
        <v>565</v>
      </c>
      <c r="G243" s="23" t="s">
        <v>567</v>
      </c>
      <c r="H243" s="23" t="s">
        <v>621</v>
      </c>
      <c r="K243" s="23">
        <v>124</v>
      </c>
    </row>
    <row r="244" spans="1:11" outlineLevel="2" x14ac:dyDescent="0.25">
      <c r="D244" s="23" t="s">
        <v>270</v>
      </c>
      <c r="E244" s="23" t="s">
        <v>565</v>
      </c>
      <c r="G244" s="23" t="s">
        <v>567</v>
      </c>
      <c r="H244" s="23" t="s">
        <v>621</v>
      </c>
      <c r="K244" s="23">
        <v>125</v>
      </c>
    </row>
    <row r="245" spans="1:11" outlineLevel="2" x14ac:dyDescent="0.25">
      <c r="A245" s="23">
        <v>28</v>
      </c>
      <c r="C245" s="23" t="s">
        <v>39</v>
      </c>
      <c r="D245" s="23" t="s">
        <v>281</v>
      </c>
      <c r="E245" s="23" t="s">
        <v>565</v>
      </c>
      <c r="G245" s="23" t="s">
        <v>567</v>
      </c>
      <c r="H245" s="23" t="s">
        <v>621</v>
      </c>
      <c r="K245" s="23">
        <v>154</v>
      </c>
    </row>
    <row r="246" spans="1:11" outlineLevel="2" x14ac:dyDescent="0.25">
      <c r="D246" s="23" t="s">
        <v>284</v>
      </c>
      <c r="E246" s="23" t="s">
        <v>565</v>
      </c>
      <c r="G246" s="23" t="s">
        <v>567</v>
      </c>
      <c r="H246" s="23" t="s">
        <v>621</v>
      </c>
      <c r="K246" s="23">
        <v>157</v>
      </c>
    </row>
    <row r="247" spans="1:11" outlineLevel="2" x14ac:dyDescent="0.25">
      <c r="D247" s="23" t="s">
        <v>285</v>
      </c>
      <c r="E247" s="23" t="s">
        <v>565</v>
      </c>
      <c r="G247" s="23" t="s">
        <v>567</v>
      </c>
      <c r="H247" s="23" t="s">
        <v>621</v>
      </c>
      <c r="K247" s="23">
        <v>158</v>
      </c>
    </row>
    <row r="248" spans="1:11" outlineLevel="2" x14ac:dyDescent="0.25">
      <c r="D248" s="23" t="s">
        <v>552</v>
      </c>
      <c r="E248" s="23" t="s">
        <v>565</v>
      </c>
      <c r="G248" s="23" t="s">
        <v>567</v>
      </c>
      <c r="H248" s="23" t="s">
        <v>621</v>
      </c>
      <c r="K248" s="23">
        <v>196</v>
      </c>
    </row>
    <row r="249" spans="1:11" outlineLevel="2" x14ac:dyDescent="0.25">
      <c r="D249" s="23" t="s">
        <v>324</v>
      </c>
      <c r="E249" s="23" t="s">
        <v>565</v>
      </c>
      <c r="G249" s="23" t="s">
        <v>567</v>
      </c>
      <c r="H249" s="23" t="s">
        <v>621</v>
      </c>
      <c r="K249" s="23">
        <v>238</v>
      </c>
    </row>
    <row r="250" spans="1:11" outlineLevel="2" x14ac:dyDescent="0.25">
      <c r="D250" s="23" t="s">
        <v>328</v>
      </c>
      <c r="E250" s="23" t="s">
        <v>565</v>
      </c>
      <c r="G250" s="23" t="s">
        <v>567</v>
      </c>
      <c r="H250" s="23" t="s">
        <v>621</v>
      </c>
      <c r="K250" s="23">
        <v>241</v>
      </c>
    </row>
    <row r="251" spans="1:11" outlineLevel="2" x14ac:dyDescent="0.25">
      <c r="D251" s="23" t="s">
        <v>341</v>
      </c>
      <c r="E251" s="23" t="s">
        <v>565</v>
      </c>
      <c r="G251" s="23" t="s">
        <v>567</v>
      </c>
      <c r="H251" s="23" t="s">
        <v>621</v>
      </c>
      <c r="K251" s="23">
        <v>266</v>
      </c>
    </row>
    <row r="252" spans="1:11" outlineLevel="2" x14ac:dyDescent="0.25">
      <c r="D252" s="23" t="s">
        <v>353</v>
      </c>
      <c r="E252" s="23" t="s">
        <v>565</v>
      </c>
      <c r="G252" s="23" t="s">
        <v>567</v>
      </c>
      <c r="H252" s="23" t="s">
        <v>621</v>
      </c>
      <c r="K252" s="23">
        <v>281</v>
      </c>
    </row>
    <row r="253" spans="1:11" outlineLevel="2" x14ac:dyDescent="0.25">
      <c r="D253" s="23" t="s">
        <v>355</v>
      </c>
      <c r="E253" s="23" t="s">
        <v>565</v>
      </c>
      <c r="G253" s="23" t="s">
        <v>567</v>
      </c>
      <c r="H253" s="23" t="s">
        <v>621</v>
      </c>
      <c r="K253" s="23">
        <v>283</v>
      </c>
    </row>
    <row r="254" spans="1:11" outlineLevel="2" x14ac:dyDescent="0.25">
      <c r="D254" s="23" t="s">
        <v>365</v>
      </c>
      <c r="E254" s="23" t="s">
        <v>565</v>
      </c>
      <c r="G254" s="23" t="s">
        <v>567</v>
      </c>
      <c r="H254" s="23" t="s">
        <v>621</v>
      </c>
      <c r="K254" s="23">
        <v>308</v>
      </c>
    </row>
    <row r="255" spans="1:11" outlineLevel="2" x14ac:dyDescent="0.25">
      <c r="D255" s="23" t="s">
        <v>381</v>
      </c>
      <c r="E255" s="23" t="s">
        <v>565</v>
      </c>
      <c r="G255" s="23" t="s">
        <v>567</v>
      </c>
      <c r="H255" s="23" t="s">
        <v>621</v>
      </c>
      <c r="K255" s="23">
        <v>338</v>
      </c>
    </row>
    <row r="256" spans="1:11" outlineLevel="2" x14ac:dyDescent="0.25">
      <c r="A256" s="23">
        <v>69</v>
      </c>
      <c r="C256" s="23" t="s">
        <v>186</v>
      </c>
      <c r="D256" s="23" t="s">
        <v>398</v>
      </c>
      <c r="E256" s="23" t="s">
        <v>565</v>
      </c>
      <c r="G256" s="23" t="s">
        <v>567</v>
      </c>
      <c r="H256" s="23" t="s">
        <v>621</v>
      </c>
      <c r="K256" s="23">
        <v>377</v>
      </c>
    </row>
    <row r="257" spans="4:11" outlineLevel="2" x14ac:dyDescent="0.25">
      <c r="D257" s="23" t="s">
        <v>405</v>
      </c>
      <c r="E257" s="23" t="s">
        <v>565</v>
      </c>
      <c r="G257" s="23" t="s">
        <v>567</v>
      </c>
      <c r="H257" s="23" t="s">
        <v>621</v>
      </c>
      <c r="K257" s="23">
        <v>397</v>
      </c>
    </row>
    <row r="258" spans="4:11" outlineLevel="2" x14ac:dyDescent="0.25">
      <c r="D258" s="23" t="s">
        <v>413</v>
      </c>
      <c r="E258" s="23" t="s">
        <v>565</v>
      </c>
      <c r="G258" s="23" t="s">
        <v>567</v>
      </c>
      <c r="H258" s="23" t="s">
        <v>621</v>
      </c>
      <c r="K258" s="23">
        <v>411</v>
      </c>
    </row>
    <row r="259" spans="4:11" outlineLevel="2" x14ac:dyDescent="0.25">
      <c r="D259" s="23" t="s">
        <v>430</v>
      </c>
      <c r="E259" s="23" t="s">
        <v>565</v>
      </c>
      <c r="G259" s="23" t="s">
        <v>567</v>
      </c>
      <c r="H259" s="23" t="s">
        <v>621</v>
      </c>
      <c r="K259" s="23">
        <v>424</v>
      </c>
    </row>
    <row r="260" spans="4:11" outlineLevel="2" x14ac:dyDescent="0.25">
      <c r="D260" s="23" t="s">
        <v>471</v>
      </c>
      <c r="E260" s="23" t="s">
        <v>565</v>
      </c>
      <c r="G260" s="23" t="s">
        <v>567</v>
      </c>
      <c r="H260" s="23" t="s">
        <v>621</v>
      </c>
      <c r="K260" s="23">
        <v>477</v>
      </c>
    </row>
    <row r="261" spans="4:11" outlineLevel="2" x14ac:dyDescent="0.25">
      <c r="D261" s="23" t="s">
        <v>472</v>
      </c>
      <c r="E261" s="23" t="s">
        <v>565</v>
      </c>
      <c r="G261" s="23" t="s">
        <v>567</v>
      </c>
      <c r="H261" s="23" t="s">
        <v>621</v>
      </c>
      <c r="K261" s="23">
        <v>478</v>
      </c>
    </row>
    <row r="262" spans="4:11" outlineLevel="2" x14ac:dyDescent="0.25">
      <c r="D262" s="23" t="s">
        <v>479</v>
      </c>
      <c r="E262" s="23" t="s">
        <v>565</v>
      </c>
      <c r="G262" s="23" t="s">
        <v>567</v>
      </c>
      <c r="H262" s="23" t="s">
        <v>621</v>
      </c>
      <c r="K262" s="23">
        <v>487</v>
      </c>
    </row>
    <row r="263" spans="4:11" outlineLevel="1" x14ac:dyDescent="0.25">
      <c r="D263" s="25" t="s">
        <v>654</v>
      </c>
      <c r="E263" s="23">
        <f>SUBTOTAL(3,E238:E262)</f>
        <v>25</v>
      </c>
    </row>
    <row r="264" spans="4:11" outlineLevel="2" x14ac:dyDescent="0.25">
      <c r="D264" s="23" t="s">
        <v>532</v>
      </c>
      <c r="E264" s="23" t="s">
        <v>510</v>
      </c>
      <c r="G264" s="23" t="s">
        <v>567</v>
      </c>
      <c r="H264" s="23" t="s">
        <v>621</v>
      </c>
      <c r="K264" s="23">
        <v>21</v>
      </c>
    </row>
    <row r="265" spans="4:11" outlineLevel="2" x14ac:dyDescent="0.25">
      <c r="D265" s="23" t="s">
        <v>537</v>
      </c>
      <c r="E265" s="23" t="s">
        <v>510</v>
      </c>
      <c r="G265" s="23" t="s">
        <v>567</v>
      </c>
      <c r="H265" s="23" t="s">
        <v>621</v>
      </c>
      <c r="K265" s="23">
        <v>37</v>
      </c>
    </row>
    <row r="266" spans="4:11" outlineLevel="2" x14ac:dyDescent="0.25">
      <c r="D266" s="23" t="s">
        <v>274</v>
      </c>
      <c r="E266" s="23" t="s">
        <v>510</v>
      </c>
      <c r="G266" s="23" t="s">
        <v>567</v>
      </c>
      <c r="H266" s="23" t="s">
        <v>621</v>
      </c>
      <c r="K266" s="23">
        <v>129</v>
      </c>
    </row>
    <row r="267" spans="4:11" outlineLevel="2" x14ac:dyDescent="0.25">
      <c r="D267" s="23" t="s">
        <v>364</v>
      </c>
      <c r="E267" s="23" t="s">
        <v>510</v>
      </c>
      <c r="G267" s="23" t="s">
        <v>567</v>
      </c>
      <c r="H267" s="23" t="s">
        <v>621</v>
      </c>
      <c r="K267" s="23">
        <v>307</v>
      </c>
    </row>
    <row r="268" spans="4:11" outlineLevel="2" x14ac:dyDescent="0.25">
      <c r="D268" s="23" t="s">
        <v>366</v>
      </c>
      <c r="E268" s="23" t="s">
        <v>510</v>
      </c>
      <c r="G268" s="23" t="s">
        <v>567</v>
      </c>
      <c r="H268" s="23" t="s">
        <v>621</v>
      </c>
      <c r="K268" s="23">
        <v>309</v>
      </c>
    </row>
    <row r="269" spans="4:11" outlineLevel="2" x14ac:dyDescent="0.25">
      <c r="D269" s="23" t="s">
        <v>377</v>
      </c>
      <c r="E269" s="23" t="s">
        <v>510</v>
      </c>
      <c r="G269" s="23" t="s">
        <v>567</v>
      </c>
      <c r="H269" s="23" t="s">
        <v>621</v>
      </c>
      <c r="K269" s="23">
        <v>326</v>
      </c>
    </row>
    <row r="270" spans="4:11" outlineLevel="2" x14ac:dyDescent="0.25">
      <c r="D270" s="23" t="s">
        <v>412</v>
      </c>
      <c r="E270" s="23" t="s">
        <v>510</v>
      </c>
      <c r="G270" s="23" t="s">
        <v>567</v>
      </c>
      <c r="H270" s="23" t="s">
        <v>621</v>
      </c>
      <c r="K270" s="23">
        <v>410</v>
      </c>
    </row>
    <row r="271" spans="4:11" outlineLevel="2" x14ac:dyDescent="0.25">
      <c r="D271" s="23" t="s">
        <v>419</v>
      </c>
      <c r="E271" s="23" t="s">
        <v>510</v>
      </c>
      <c r="G271" s="23" t="s">
        <v>567</v>
      </c>
      <c r="H271" s="23" t="s">
        <v>621</v>
      </c>
      <c r="K271" s="23">
        <v>420</v>
      </c>
    </row>
    <row r="272" spans="4:11" outlineLevel="2" x14ac:dyDescent="0.25">
      <c r="D272" s="23" t="s">
        <v>437</v>
      </c>
      <c r="E272" s="23" t="s">
        <v>510</v>
      </c>
      <c r="G272" s="23" t="s">
        <v>567</v>
      </c>
      <c r="H272" s="23" t="s">
        <v>621</v>
      </c>
      <c r="K272" s="23">
        <v>435</v>
      </c>
    </row>
    <row r="273" spans="1:11" outlineLevel="2" x14ac:dyDescent="0.25">
      <c r="C273" s="23" t="s">
        <v>449</v>
      </c>
      <c r="D273" s="23" t="s">
        <v>439</v>
      </c>
      <c r="E273" s="23" t="s">
        <v>510</v>
      </c>
      <c r="G273" s="23" t="s">
        <v>567</v>
      </c>
      <c r="H273" s="23" t="s">
        <v>621</v>
      </c>
      <c r="K273" s="23">
        <v>451</v>
      </c>
    </row>
    <row r="274" spans="1:11" outlineLevel="2" x14ac:dyDescent="0.25">
      <c r="A274" s="23">
        <v>98</v>
      </c>
      <c r="C274" s="23" t="s">
        <v>474</v>
      </c>
      <c r="D274" s="23" t="s">
        <v>475</v>
      </c>
      <c r="E274" s="23" t="s">
        <v>510</v>
      </c>
      <c r="G274" s="23" t="s">
        <v>567</v>
      </c>
      <c r="H274" s="23" t="s">
        <v>621</v>
      </c>
      <c r="K274" s="23">
        <v>483</v>
      </c>
    </row>
    <row r="275" spans="1:11" outlineLevel="2" x14ac:dyDescent="0.25">
      <c r="D275" s="23" t="s">
        <v>485</v>
      </c>
      <c r="E275" s="23" t="s">
        <v>510</v>
      </c>
      <c r="G275" s="23" t="s">
        <v>567</v>
      </c>
      <c r="H275" s="23" t="s">
        <v>621</v>
      </c>
      <c r="K275" s="23">
        <v>493</v>
      </c>
    </row>
    <row r="276" spans="1:11" outlineLevel="1" x14ac:dyDescent="0.25">
      <c r="D276" s="25" t="s">
        <v>655</v>
      </c>
      <c r="E276" s="23">
        <f>SUBTOTAL(3,E264:E275)</f>
        <v>12</v>
      </c>
    </row>
    <row r="277" spans="1:11" outlineLevel="2" x14ac:dyDescent="0.25">
      <c r="D277" s="23" t="s">
        <v>251</v>
      </c>
      <c r="E277" s="23" t="s">
        <v>515</v>
      </c>
      <c r="G277" s="23" t="s">
        <v>569</v>
      </c>
      <c r="H277" s="23" t="s">
        <v>622</v>
      </c>
      <c r="K277" s="23">
        <v>92</v>
      </c>
    </row>
    <row r="278" spans="1:11" outlineLevel="2" x14ac:dyDescent="0.25">
      <c r="D278" s="23" t="s">
        <v>291</v>
      </c>
      <c r="E278" s="23" t="s">
        <v>515</v>
      </c>
      <c r="G278" s="23" t="s">
        <v>569</v>
      </c>
      <c r="H278" s="23" t="s">
        <v>622</v>
      </c>
      <c r="K278" s="23">
        <v>169</v>
      </c>
    </row>
    <row r="279" spans="1:11" outlineLevel="2" x14ac:dyDescent="0.25">
      <c r="D279" s="23" t="s">
        <v>389</v>
      </c>
      <c r="E279" s="23" t="s">
        <v>515</v>
      </c>
      <c r="G279" s="23" t="s">
        <v>569</v>
      </c>
      <c r="H279" s="23" t="s">
        <v>622</v>
      </c>
      <c r="K279" s="23">
        <v>350</v>
      </c>
    </row>
    <row r="280" spans="1:11" outlineLevel="2" x14ac:dyDescent="0.25">
      <c r="A280" s="23">
        <v>83</v>
      </c>
      <c r="C280" s="23" t="s">
        <v>416</v>
      </c>
      <c r="D280" s="23" t="s">
        <v>102</v>
      </c>
      <c r="E280" s="23" t="s">
        <v>515</v>
      </c>
      <c r="G280" s="23" t="s">
        <v>569</v>
      </c>
      <c r="H280" s="23" t="s">
        <v>622</v>
      </c>
      <c r="K280" s="23">
        <v>409</v>
      </c>
    </row>
    <row r="281" spans="1:11" outlineLevel="1" x14ac:dyDescent="0.25">
      <c r="D281" s="25" t="s">
        <v>656</v>
      </c>
      <c r="E281" s="23">
        <f>SUBTOTAL(3,E277:E280)</f>
        <v>4</v>
      </c>
    </row>
    <row r="282" spans="1:11" outlineLevel="2" x14ac:dyDescent="0.25">
      <c r="D282" s="23" t="s">
        <v>528</v>
      </c>
      <c r="E282" s="23" t="s">
        <v>518</v>
      </c>
      <c r="G282" s="23" t="s">
        <v>567</v>
      </c>
      <c r="H282" s="23" t="s">
        <v>518</v>
      </c>
      <c r="K282" s="23">
        <v>30</v>
      </c>
    </row>
    <row r="283" spans="1:11" outlineLevel="2" x14ac:dyDescent="0.25">
      <c r="D283" s="23" t="s">
        <v>534</v>
      </c>
      <c r="E283" s="23" t="s">
        <v>518</v>
      </c>
      <c r="G283" s="23" t="s">
        <v>567</v>
      </c>
      <c r="H283" s="23" t="s">
        <v>518</v>
      </c>
      <c r="K283" s="23">
        <v>32</v>
      </c>
    </row>
    <row r="284" spans="1:11" outlineLevel="2" x14ac:dyDescent="0.25">
      <c r="D284" s="23" t="s">
        <v>544</v>
      </c>
      <c r="E284" s="23" t="s">
        <v>518</v>
      </c>
      <c r="G284" s="23" t="s">
        <v>567</v>
      </c>
      <c r="H284" s="23" t="s">
        <v>518</v>
      </c>
      <c r="K284" s="23">
        <v>45</v>
      </c>
    </row>
    <row r="285" spans="1:11" outlineLevel="2" x14ac:dyDescent="0.25">
      <c r="A285" s="23">
        <v>45</v>
      </c>
      <c r="C285" s="23" t="s">
        <v>60</v>
      </c>
      <c r="D285" s="23" t="s">
        <v>523</v>
      </c>
      <c r="E285" s="23" t="s">
        <v>518</v>
      </c>
      <c r="G285" s="23" t="s">
        <v>567</v>
      </c>
      <c r="H285" s="23" t="s">
        <v>518</v>
      </c>
      <c r="K285" s="23">
        <v>299</v>
      </c>
    </row>
    <row r="286" spans="1:11" outlineLevel="2" x14ac:dyDescent="0.25">
      <c r="D286" s="23" t="s">
        <v>373</v>
      </c>
      <c r="E286" s="23" t="s">
        <v>518</v>
      </c>
      <c r="G286" s="23" t="s">
        <v>567</v>
      </c>
      <c r="H286" s="23" t="s">
        <v>518</v>
      </c>
      <c r="K286" s="23">
        <v>317</v>
      </c>
    </row>
    <row r="287" spans="1:11" outlineLevel="2" x14ac:dyDescent="0.25">
      <c r="A287" s="23">
        <v>62</v>
      </c>
      <c r="C287" s="23" t="s">
        <v>75</v>
      </c>
      <c r="D287" s="23" t="s">
        <v>75</v>
      </c>
      <c r="E287" s="23" t="s">
        <v>518</v>
      </c>
      <c r="G287" s="23" t="s">
        <v>567</v>
      </c>
      <c r="H287" s="23" t="s">
        <v>518</v>
      </c>
      <c r="K287" s="23">
        <v>359</v>
      </c>
    </row>
    <row r="288" spans="1:11" outlineLevel="2" x14ac:dyDescent="0.25">
      <c r="A288" s="23">
        <v>89</v>
      </c>
      <c r="C288" s="23" t="s">
        <v>104</v>
      </c>
      <c r="D288" s="23" t="s">
        <v>104</v>
      </c>
      <c r="E288" s="23" t="s">
        <v>518</v>
      </c>
      <c r="G288" s="23" t="s">
        <v>567</v>
      </c>
      <c r="H288" s="23" t="s">
        <v>518</v>
      </c>
      <c r="K288" s="23">
        <v>455</v>
      </c>
    </row>
    <row r="289" spans="1:11" outlineLevel="2" x14ac:dyDescent="0.25">
      <c r="D289" s="23" t="s">
        <v>459</v>
      </c>
      <c r="E289" s="23" t="s">
        <v>518</v>
      </c>
      <c r="G289" s="23" t="s">
        <v>567</v>
      </c>
      <c r="H289" s="23" t="s">
        <v>518</v>
      </c>
      <c r="K289" s="23">
        <v>456</v>
      </c>
    </row>
    <row r="290" spans="1:11" outlineLevel="1" x14ac:dyDescent="0.25">
      <c r="D290" s="25" t="s">
        <v>657</v>
      </c>
      <c r="E290" s="23">
        <f>SUBTOTAL(3,E282:E289)</f>
        <v>8</v>
      </c>
    </row>
    <row r="291" spans="1:11" outlineLevel="2" x14ac:dyDescent="0.25">
      <c r="A291" s="23">
        <v>5</v>
      </c>
      <c r="C291" s="23" t="s">
        <v>7</v>
      </c>
      <c r="D291" s="23" t="s">
        <v>7</v>
      </c>
      <c r="E291" s="23" t="s">
        <v>222</v>
      </c>
      <c r="F291" s="23" t="s">
        <v>612</v>
      </c>
      <c r="G291" s="23" t="s">
        <v>222</v>
      </c>
      <c r="H291" s="23" t="s">
        <v>629</v>
      </c>
      <c r="K291" s="23">
        <v>16</v>
      </c>
    </row>
    <row r="292" spans="1:11" outlineLevel="2" x14ac:dyDescent="0.25">
      <c r="A292" s="23">
        <v>14</v>
      </c>
      <c r="C292" s="23" t="s">
        <v>19</v>
      </c>
      <c r="D292" s="23" t="s">
        <v>225</v>
      </c>
      <c r="E292" s="23" t="s">
        <v>222</v>
      </c>
      <c r="F292" s="23" t="s">
        <v>612</v>
      </c>
      <c r="G292" s="23" t="s">
        <v>222</v>
      </c>
      <c r="H292" s="23" t="s">
        <v>629</v>
      </c>
      <c r="K292" s="23">
        <v>51</v>
      </c>
    </row>
    <row r="293" spans="1:11" outlineLevel="2" x14ac:dyDescent="0.25">
      <c r="D293" s="23" t="s">
        <v>229</v>
      </c>
      <c r="E293" s="23" t="s">
        <v>222</v>
      </c>
      <c r="F293" s="23" t="s">
        <v>612</v>
      </c>
      <c r="G293" s="23" t="s">
        <v>222</v>
      </c>
      <c r="H293" s="23" t="s">
        <v>629</v>
      </c>
      <c r="K293" s="23">
        <v>56</v>
      </c>
    </row>
    <row r="294" spans="1:11" outlineLevel="2" x14ac:dyDescent="0.25">
      <c r="D294" s="23" t="s">
        <v>234</v>
      </c>
      <c r="E294" s="23" t="s">
        <v>222</v>
      </c>
      <c r="F294" s="23" t="s">
        <v>612</v>
      </c>
      <c r="G294" s="23" t="s">
        <v>222</v>
      </c>
      <c r="H294" s="23" t="s">
        <v>629</v>
      </c>
      <c r="K294" s="23">
        <v>61</v>
      </c>
    </row>
    <row r="295" spans="1:11" outlineLevel="2" x14ac:dyDescent="0.25">
      <c r="D295" s="23" t="s">
        <v>235</v>
      </c>
      <c r="E295" s="23" t="s">
        <v>222</v>
      </c>
      <c r="F295" s="23" t="s">
        <v>612</v>
      </c>
      <c r="G295" s="23" t="s">
        <v>222</v>
      </c>
      <c r="H295" s="23" t="s">
        <v>629</v>
      </c>
      <c r="K295" s="23">
        <v>62</v>
      </c>
    </row>
    <row r="296" spans="1:11" outlineLevel="2" x14ac:dyDescent="0.25">
      <c r="A296" s="23">
        <v>18</v>
      </c>
      <c r="C296" s="23" t="s">
        <v>24</v>
      </c>
      <c r="D296" s="23" t="s">
        <v>234</v>
      </c>
      <c r="E296" s="23" t="s">
        <v>222</v>
      </c>
      <c r="F296" s="23" t="s">
        <v>612</v>
      </c>
      <c r="G296" s="23" t="s">
        <v>222</v>
      </c>
      <c r="H296" s="23" t="s">
        <v>629</v>
      </c>
      <c r="K296" s="23">
        <v>87</v>
      </c>
    </row>
    <row r="297" spans="1:11" outlineLevel="2" x14ac:dyDescent="0.25">
      <c r="A297" s="23">
        <v>19</v>
      </c>
      <c r="C297" s="23" t="s">
        <v>25</v>
      </c>
      <c r="D297" s="23" t="s">
        <v>247</v>
      </c>
      <c r="E297" s="23" t="s">
        <v>222</v>
      </c>
      <c r="F297" s="23" t="s">
        <v>612</v>
      </c>
      <c r="G297" s="23" t="s">
        <v>222</v>
      </c>
      <c r="H297" s="23" t="s">
        <v>629</v>
      </c>
      <c r="K297" s="23">
        <v>88</v>
      </c>
    </row>
    <row r="298" spans="1:11" outlineLevel="2" x14ac:dyDescent="0.25">
      <c r="D298" s="23" t="s">
        <v>254</v>
      </c>
      <c r="E298" s="23" t="s">
        <v>222</v>
      </c>
      <c r="F298" s="23" t="s">
        <v>612</v>
      </c>
      <c r="G298" s="23" t="s">
        <v>222</v>
      </c>
      <c r="H298" s="23" t="s">
        <v>629</v>
      </c>
      <c r="K298" s="23">
        <v>106</v>
      </c>
    </row>
    <row r="299" spans="1:11" outlineLevel="2" x14ac:dyDescent="0.25">
      <c r="D299" s="23" t="s">
        <v>257</v>
      </c>
      <c r="E299" s="23" t="s">
        <v>222</v>
      </c>
      <c r="F299" s="23" t="s">
        <v>612</v>
      </c>
      <c r="G299" s="23" t="s">
        <v>222</v>
      </c>
      <c r="H299" s="23" t="s">
        <v>629</v>
      </c>
      <c r="K299" s="23">
        <v>109</v>
      </c>
    </row>
    <row r="300" spans="1:11" outlineLevel="2" x14ac:dyDescent="0.25">
      <c r="D300" s="23" t="s">
        <v>258</v>
      </c>
      <c r="E300" s="23" t="s">
        <v>222</v>
      </c>
      <c r="F300" s="23" t="s">
        <v>612</v>
      </c>
      <c r="G300" s="23" t="s">
        <v>222</v>
      </c>
      <c r="H300" s="23" t="s">
        <v>629</v>
      </c>
      <c r="K300" s="23">
        <v>110</v>
      </c>
    </row>
    <row r="301" spans="1:11" outlineLevel="2" x14ac:dyDescent="0.25">
      <c r="D301" s="23" t="s">
        <v>263</v>
      </c>
      <c r="E301" s="23" t="s">
        <v>222</v>
      </c>
      <c r="F301" s="23" t="s">
        <v>612</v>
      </c>
      <c r="G301" s="23" t="s">
        <v>222</v>
      </c>
      <c r="H301" s="23" t="s">
        <v>629</v>
      </c>
      <c r="K301" s="23">
        <v>115</v>
      </c>
    </row>
    <row r="302" spans="1:11" outlineLevel="2" x14ac:dyDescent="0.25">
      <c r="D302" s="23" t="s">
        <v>267</v>
      </c>
      <c r="E302" s="23" t="s">
        <v>222</v>
      </c>
      <c r="F302" s="23" t="s">
        <v>612</v>
      </c>
      <c r="G302" s="23" t="s">
        <v>222</v>
      </c>
      <c r="H302" s="23" t="s">
        <v>629</v>
      </c>
      <c r="K302" s="23">
        <v>119</v>
      </c>
    </row>
    <row r="303" spans="1:11" outlineLevel="2" x14ac:dyDescent="0.25">
      <c r="D303" s="23" t="s">
        <v>271</v>
      </c>
      <c r="E303" s="23" t="s">
        <v>222</v>
      </c>
      <c r="F303" s="23" t="s">
        <v>612</v>
      </c>
      <c r="G303" s="23" t="s">
        <v>222</v>
      </c>
      <c r="H303" s="23" t="s">
        <v>629</v>
      </c>
      <c r="K303" s="23">
        <v>126</v>
      </c>
    </row>
    <row r="304" spans="1:11" outlineLevel="2" x14ac:dyDescent="0.25">
      <c r="D304" s="23" t="s">
        <v>272</v>
      </c>
      <c r="E304" s="23" t="s">
        <v>222</v>
      </c>
      <c r="F304" s="23" t="s">
        <v>612</v>
      </c>
      <c r="G304" s="23" t="s">
        <v>222</v>
      </c>
      <c r="H304" s="23" t="s">
        <v>629</v>
      </c>
      <c r="K304" s="23">
        <v>127</v>
      </c>
    </row>
    <row r="305" spans="1:11" outlineLevel="2" x14ac:dyDescent="0.25">
      <c r="A305" s="23">
        <v>26</v>
      </c>
      <c r="C305" s="23" t="s">
        <v>277</v>
      </c>
      <c r="D305" s="23" t="s">
        <v>276</v>
      </c>
      <c r="E305" s="23" t="s">
        <v>222</v>
      </c>
      <c r="F305" s="23" t="s">
        <v>612</v>
      </c>
      <c r="G305" s="23" t="s">
        <v>222</v>
      </c>
      <c r="H305" s="23" t="s">
        <v>629</v>
      </c>
      <c r="K305" s="23">
        <v>143</v>
      </c>
    </row>
    <row r="306" spans="1:11" outlineLevel="2" x14ac:dyDescent="0.25">
      <c r="A306" s="23">
        <v>29</v>
      </c>
      <c r="C306" s="23" t="s">
        <v>41</v>
      </c>
      <c r="D306" s="23" t="s">
        <v>287</v>
      </c>
      <c r="E306" s="23" t="s">
        <v>222</v>
      </c>
      <c r="F306" s="23" t="s">
        <v>612</v>
      </c>
      <c r="G306" s="23" t="s">
        <v>222</v>
      </c>
      <c r="H306" s="23" t="s">
        <v>629</v>
      </c>
      <c r="K306" s="23">
        <v>165</v>
      </c>
    </row>
    <row r="307" spans="1:11" outlineLevel="2" x14ac:dyDescent="0.25">
      <c r="D307" s="23" t="s">
        <v>292</v>
      </c>
      <c r="E307" s="23" t="s">
        <v>222</v>
      </c>
      <c r="F307" s="23" t="s">
        <v>612</v>
      </c>
      <c r="G307" s="23" t="s">
        <v>222</v>
      </c>
      <c r="H307" s="23" t="s">
        <v>629</v>
      </c>
      <c r="K307" s="23">
        <v>170</v>
      </c>
    </row>
    <row r="308" spans="1:11" outlineLevel="2" x14ac:dyDescent="0.25">
      <c r="D308" s="23" t="s">
        <v>298</v>
      </c>
      <c r="E308" s="23" t="s">
        <v>222</v>
      </c>
      <c r="F308" s="23" t="s">
        <v>612</v>
      </c>
      <c r="G308" s="23" t="s">
        <v>222</v>
      </c>
      <c r="H308" s="23" t="s">
        <v>629</v>
      </c>
      <c r="K308" s="23">
        <v>193</v>
      </c>
    </row>
    <row r="309" spans="1:11" outlineLevel="2" x14ac:dyDescent="0.25">
      <c r="D309" s="23" t="s">
        <v>302</v>
      </c>
      <c r="E309" s="23" t="s">
        <v>222</v>
      </c>
      <c r="F309" s="23" t="s">
        <v>612</v>
      </c>
      <c r="G309" s="23" t="s">
        <v>222</v>
      </c>
      <c r="H309" s="23" t="s">
        <v>629</v>
      </c>
      <c r="K309" s="23">
        <v>197</v>
      </c>
    </row>
    <row r="310" spans="1:11" outlineLevel="2" x14ac:dyDescent="0.25">
      <c r="D310" s="23" t="s">
        <v>303</v>
      </c>
      <c r="E310" s="23" t="s">
        <v>222</v>
      </c>
      <c r="F310" s="23" t="s">
        <v>612</v>
      </c>
      <c r="G310" s="23" t="s">
        <v>222</v>
      </c>
      <c r="H310" s="23" t="s">
        <v>629</v>
      </c>
      <c r="K310" s="23">
        <v>198</v>
      </c>
    </row>
    <row r="311" spans="1:11" outlineLevel="2" x14ac:dyDescent="0.25">
      <c r="D311" s="23" t="s">
        <v>304</v>
      </c>
      <c r="E311" s="23" t="s">
        <v>222</v>
      </c>
      <c r="F311" s="23" t="s">
        <v>612</v>
      </c>
      <c r="G311" s="23" t="s">
        <v>222</v>
      </c>
      <c r="H311" s="23" t="s">
        <v>629</v>
      </c>
      <c r="K311" s="23">
        <v>199</v>
      </c>
    </row>
    <row r="312" spans="1:11" outlineLevel="2" x14ac:dyDescent="0.25">
      <c r="D312" s="23" t="s">
        <v>306</v>
      </c>
      <c r="E312" s="23" t="s">
        <v>222</v>
      </c>
      <c r="F312" s="23" t="s">
        <v>612</v>
      </c>
      <c r="G312" s="23" t="s">
        <v>222</v>
      </c>
      <c r="H312" s="23" t="s">
        <v>629</v>
      </c>
      <c r="K312" s="23">
        <v>201</v>
      </c>
    </row>
    <row r="313" spans="1:11" outlineLevel="2" x14ac:dyDescent="0.25">
      <c r="D313" s="23" t="s">
        <v>307</v>
      </c>
      <c r="E313" s="23" t="s">
        <v>222</v>
      </c>
      <c r="F313" s="23" t="s">
        <v>612</v>
      </c>
      <c r="G313" s="23" t="s">
        <v>222</v>
      </c>
      <c r="H313" s="23" t="s">
        <v>629</v>
      </c>
      <c r="K313" s="23">
        <v>202</v>
      </c>
    </row>
    <row r="314" spans="1:11" outlineLevel="2" x14ac:dyDescent="0.25">
      <c r="A314" s="23">
        <v>32</v>
      </c>
      <c r="C314" s="23" t="s">
        <v>43</v>
      </c>
      <c r="D314" s="23" t="s">
        <v>308</v>
      </c>
      <c r="E314" s="23" t="s">
        <v>222</v>
      </c>
      <c r="F314" s="23" t="s">
        <v>612</v>
      </c>
      <c r="G314" s="23" t="s">
        <v>222</v>
      </c>
      <c r="H314" s="23" t="s">
        <v>629</v>
      </c>
      <c r="K314" s="23">
        <v>205</v>
      </c>
    </row>
    <row r="315" spans="1:11" outlineLevel="2" x14ac:dyDescent="0.25">
      <c r="A315" s="23">
        <v>33</v>
      </c>
      <c r="C315" s="23" t="s">
        <v>51</v>
      </c>
      <c r="D315" s="23" t="s">
        <v>333</v>
      </c>
      <c r="E315" s="23" t="s">
        <v>222</v>
      </c>
      <c r="F315" s="23" t="s">
        <v>612</v>
      </c>
      <c r="G315" s="23" t="s">
        <v>222</v>
      </c>
      <c r="H315" s="23" t="s">
        <v>629</v>
      </c>
      <c r="K315" s="23">
        <v>226</v>
      </c>
    </row>
    <row r="316" spans="1:11" outlineLevel="2" x14ac:dyDescent="0.25">
      <c r="D316" s="23" t="s">
        <v>316</v>
      </c>
      <c r="E316" s="23" t="s">
        <v>222</v>
      </c>
      <c r="F316" s="23" t="s">
        <v>612</v>
      </c>
      <c r="G316" s="23" t="s">
        <v>222</v>
      </c>
      <c r="H316" s="23" t="s">
        <v>629</v>
      </c>
      <c r="K316" s="23">
        <v>227</v>
      </c>
    </row>
    <row r="317" spans="1:11" outlineLevel="2" x14ac:dyDescent="0.25">
      <c r="D317" s="23" t="s">
        <v>330</v>
      </c>
      <c r="E317" s="23" t="s">
        <v>222</v>
      </c>
      <c r="F317" s="23" t="s">
        <v>612</v>
      </c>
      <c r="G317" s="23" t="s">
        <v>222</v>
      </c>
      <c r="H317" s="23" t="s">
        <v>629</v>
      </c>
      <c r="K317" s="23">
        <v>235</v>
      </c>
    </row>
    <row r="318" spans="1:11" outlineLevel="2" x14ac:dyDescent="0.25">
      <c r="D318" s="23" t="s">
        <v>326</v>
      </c>
      <c r="E318" s="23" t="s">
        <v>222</v>
      </c>
      <c r="F318" s="23" t="s">
        <v>612</v>
      </c>
      <c r="G318" s="23" t="s">
        <v>222</v>
      </c>
      <c r="H318" s="23" t="s">
        <v>629</v>
      </c>
      <c r="K318" s="23">
        <v>239</v>
      </c>
    </row>
    <row r="319" spans="1:11" outlineLevel="2" x14ac:dyDescent="0.25">
      <c r="D319" s="23" t="s">
        <v>327</v>
      </c>
      <c r="E319" s="23" t="s">
        <v>222</v>
      </c>
      <c r="F319" s="23" t="s">
        <v>612</v>
      </c>
      <c r="G319" s="23" t="s">
        <v>222</v>
      </c>
      <c r="H319" s="23" t="s">
        <v>629</v>
      </c>
      <c r="K319" s="23">
        <v>240</v>
      </c>
    </row>
    <row r="320" spans="1:11" outlineLevel="2" x14ac:dyDescent="0.25">
      <c r="D320" s="23" t="s">
        <v>331</v>
      </c>
      <c r="E320" s="23" t="s">
        <v>222</v>
      </c>
      <c r="F320" s="23" t="s">
        <v>612</v>
      </c>
      <c r="G320" s="23" t="s">
        <v>222</v>
      </c>
      <c r="H320" s="23" t="s">
        <v>629</v>
      </c>
      <c r="K320" s="23">
        <v>242</v>
      </c>
    </row>
    <row r="321" spans="1:11" outlineLevel="2" x14ac:dyDescent="0.25">
      <c r="D321" s="23" t="s">
        <v>337</v>
      </c>
      <c r="E321" s="23" t="s">
        <v>222</v>
      </c>
      <c r="F321" s="23" t="s">
        <v>612</v>
      </c>
      <c r="G321" s="23" t="s">
        <v>222</v>
      </c>
      <c r="H321" s="23" t="s">
        <v>629</v>
      </c>
      <c r="K321" s="23">
        <v>250</v>
      </c>
    </row>
    <row r="322" spans="1:11" outlineLevel="2" x14ac:dyDescent="0.25">
      <c r="A322" s="23">
        <v>37</v>
      </c>
      <c r="C322" s="23" t="s">
        <v>48</v>
      </c>
      <c r="D322" s="23" t="s">
        <v>48</v>
      </c>
      <c r="E322" s="23" t="s">
        <v>222</v>
      </c>
      <c r="F322" s="23" t="s">
        <v>612</v>
      </c>
      <c r="G322" s="23" t="s">
        <v>222</v>
      </c>
      <c r="H322" s="23" t="s">
        <v>629</v>
      </c>
      <c r="K322" s="23">
        <v>264</v>
      </c>
    </row>
    <row r="323" spans="1:11" outlineLevel="2" x14ac:dyDescent="0.25">
      <c r="D323" s="23" t="s">
        <v>349</v>
      </c>
      <c r="E323" s="23" t="s">
        <v>222</v>
      </c>
      <c r="F323" s="23" t="s">
        <v>612</v>
      </c>
      <c r="G323" s="23" t="s">
        <v>222</v>
      </c>
      <c r="H323" s="23" t="s">
        <v>629</v>
      </c>
      <c r="K323" s="23">
        <v>277</v>
      </c>
    </row>
    <row r="324" spans="1:11" outlineLevel="2" x14ac:dyDescent="0.25">
      <c r="D324" s="23" t="s">
        <v>354</v>
      </c>
      <c r="E324" s="23" t="s">
        <v>222</v>
      </c>
      <c r="F324" s="23" t="s">
        <v>612</v>
      </c>
      <c r="G324" s="23" t="s">
        <v>222</v>
      </c>
      <c r="H324" s="23" t="s">
        <v>629</v>
      </c>
      <c r="K324" s="23">
        <v>282</v>
      </c>
    </row>
    <row r="325" spans="1:11" outlineLevel="2" x14ac:dyDescent="0.25">
      <c r="A325" s="23">
        <v>41</v>
      </c>
      <c r="C325" s="23" t="s">
        <v>52</v>
      </c>
      <c r="D325" s="23" t="s">
        <v>524</v>
      </c>
      <c r="E325" s="23" t="s">
        <v>222</v>
      </c>
      <c r="F325" s="23" t="s">
        <v>612</v>
      </c>
      <c r="G325" s="23" t="s">
        <v>222</v>
      </c>
      <c r="H325" s="23" t="s">
        <v>629</v>
      </c>
      <c r="K325" s="23">
        <v>292</v>
      </c>
    </row>
    <row r="326" spans="1:11" outlineLevel="2" x14ac:dyDescent="0.25">
      <c r="A326" s="23">
        <v>50</v>
      </c>
      <c r="C326" s="23" t="s">
        <v>61</v>
      </c>
      <c r="D326" s="23" t="s">
        <v>376</v>
      </c>
      <c r="E326" s="23" t="s">
        <v>222</v>
      </c>
      <c r="F326" s="23" t="s">
        <v>612</v>
      </c>
      <c r="G326" s="23" t="s">
        <v>222</v>
      </c>
      <c r="H326" s="23" t="s">
        <v>629</v>
      </c>
      <c r="K326" s="23">
        <v>325</v>
      </c>
    </row>
    <row r="327" spans="1:11" outlineLevel="2" x14ac:dyDescent="0.25">
      <c r="A327" s="23">
        <v>57</v>
      </c>
      <c r="C327" s="23" t="s">
        <v>70</v>
      </c>
      <c r="D327" s="23" t="s">
        <v>70</v>
      </c>
      <c r="E327" s="23" t="s">
        <v>222</v>
      </c>
      <c r="F327" s="23" t="s">
        <v>612</v>
      </c>
      <c r="G327" s="23" t="s">
        <v>222</v>
      </c>
      <c r="H327" s="23" t="s">
        <v>629</v>
      </c>
      <c r="K327" s="23">
        <v>353</v>
      </c>
    </row>
    <row r="328" spans="1:11" outlineLevel="2" x14ac:dyDescent="0.25">
      <c r="A328" s="23">
        <v>65</v>
      </c>
      <c r="C328" s="23" t="s">
        <v>80</v>
      </c>
      <c r="D328" s="23" t="s">
        <v>80</v>
      </c>
      <c r="E328" s="23" t="s">
        <v>222</v>
      </c>
      <c r="F328" s="23" t="s">
        <v>612</v>
      </c>
      <c r="G328" s="23" t="s">
        <v>222</v>
      </c>
      <c r="H328" s="23" t="s">
        <v>629</v>
      </c>
      <c r="K328" s="23">
        <v>368</v>
      </c>
    </row>
    <row r="329" spans="1:11" outlineLevel="2" x14ac:dyDescent="0.25">
      <c r="D329" s="23" t="s">
        <v>397</v>
      </c>
      <c r="E329" s="23" t="s">
        <v>222</v>
      </c>
      <c r="F329" s="23" t="s">
        <v>612</v>
      </c>
      <c r="G329" s="23" t="s">
        <v>222</v>
      </c>
      <c r="H329" s="23" t="s">
        <v>629</v>
      </c>
      <c r="K329" s="23">
        <v>374</v>
      </c>
    </row>
    <row r="330" spans="1:11" outlineLevel="2" x14ac:dyDescent="0.25">
      <c r="D330" s="23" t="s">
        <v>399</v>
      </c>
      <c r="E330" s="23" t="s">
        <v>222</v>
      </c>
      <c r="F330" s="23" t="s">
        <v>612</v>
      </c>
      <c r="G330" s="23" t="s">
        <v>222</v>
      </c>
      <c r="H330" s="23" t="s">
        <v>629</v>
      </c>
      <c r="K330" s="23">
        <v>382</v>
      </c>
    </row>
    <row r="331" spans="1:11" outlineLevel="2" x14ac:dyDescent="0.25">
      <c r="D331" s="23" t="s">
        <v>496</v>
      </c>
      <c r="E331" s="23" t="s">
        <v>222</v>
      </c>
      <c r="F331" s="23" t="s">
        <v>612</v>
      </c>
      <c r="G331" s="23" t="s">
        <v>222</v>
      </c>
      <c r="H331" s="23" t="s">
        <v>629</v>
      </c>
      <c r="K331" s="23">
        <v>383</v>
      </c>
    </row>
    <row r="332" spans="1:11" outlineLevel="2" x14ac:dyDescent="0.25">
      <c r="A332" s="23">
        <v>74</v>
      </c>
      <c r="C332" s="23" t="s">
        <v>89</v>
      </c>
      <c r="D332" s="23" t="s">
        <v>89</v>
      </c>
      <c r="E332" s="23" t="s">
        <v>222</v>
      </c>
      <c r="F332" s="23" t="s">
        <v>612</v>
      </c>
      <c r="G332" s="23" t="s">
        <v>222</v>
      </c>
      <c r="H332" s="23" t="s">
        <v>629</v>
      </c>
      <c r="K332" s="23">
        <v>387</v>
      </c>
    </row>
    <row r="333" spans="1:11" outlineLevel="2" x14ac:dyDescent="0.25">
      <c r="A333" s="23">
        <v>75</v>
      </c>
      <c r="C333" s="23" t="s">
        <v>94</v>
      </c>
      <c r="D333" s="23" t="s">
        <v>401</v>
      </c>
      <c r="E333" s="23" t="s">
        <v>222</v>
      </c>
      <c r="F333" s="23" t="s">
        <v>612</v>
      </c>
      <c r="G333" s="23" t="s">
        <v>222</v>
      </c>
      <c r="H333" s="23" t="s">
        <v>629</v>
      </c>
      <c r="K333" s="23">
        <v>388</v>
      </c>
    </row>
    <row r="334" spans="1:11" outlineLevel="2" x14ac:dyDescent="0.25">
      <c r="D334" s="23" t="s">
        <v>406</v>
      </c>
      <c r="E334" s="23" t="s">
        <v>222</v>
      </c>
      <c r="F334" s="23" t="s">
        <v>612</v>
      </c>
      <c r="G334" s="23" t="s">
        <v>222</v>
      </c>
      <c r="H334" s="23" t="s">
        <v>629</v>
      </c>
      <c r="K334" s="23">
        <v>398</v>
      </c>
    </row>
    <row r="335" spans="1:11" outlineLevel="2" x14ac:dyDescent="0.25">
      <c r="A335" s="23">
        <v>91</v>
      </c>
      <c r="C335" s="23" t="s">
        <v>106</v>
      </c>
      <c r="D335" s="23" t="s">
        <v>106</v>
      </c>
      <c r="E335" s="23" t="s">
        <v>222</v>
      </c>
      <c r="F335" s="23" t="s">
        <v>612</v>
      </c>
      <c r="G335" s="23" t="s">
        <v>222</v>
      </c>
      <c r="H335" s="23" t="s">
        <v>629</v>
      </c>
      <c r="K335" s="23">
        <v>467</v>
      </c>
    </row>
    <row r="336" spans="1:11" outlineLevel="2" x14ac:dyDescent="0.25">
      <c r="D336" s="23" t="s">
        <v>481</v>
      </c>
      <c r="E336" s="23" t="s">
        <v>222</v>
      </c>
      <c r="F336" s="23" t="s">
        <v>612</v>
      </c>
      <c r="G336" s="23" t="s">
        <v>222</v>
      </c>
      <c r="H336" s="23" t="s">
        <v>629</v>
      </c>
      <c r="K336" s="23">
        <v>489</v>
      </c>
    </row>
    <row r="337" spans="1:11" outlineLevel="2" x14ac:dyDescent="0.25">
      <c r="D337" s="23" t="s">
        <v>290</v>
      </c>
      <c r="E337" s="23" t="s">
        <v>222</v>
      </c>
      <c r="F337" s="23" t="s">
        <v>610</v>
      </c>
      <c r="G337" s="23" t="s">
        <v>222</v>
      </c>
      <c r="H337" s="23" t="s">
        <v>629</v>
      </c>
      <c r="K337" s="23">
        <v>168</v>
      </c>
    </row>
    <row r="338" spans="1:11" outlineLevel="2" x14ac:dyDescent="0.25">
      <c r="D338" s="23" t="s">
        <v>239</v>
      </c>
      <c r="E338" s="23" t="s">
        <v>222</v>
      </c>
      <c r="F338" s="23" t="s">
        <v>610</v>
      </c>
      <c r="G338" s="23" t="s">
        <v>222</v>
      </c>
      <c r="H338" s="23" t="s">
        <v>629</v>
      </c>
      <c r="K338" s="23">
        <v>68</v>
      </c>
    </row>
    <row r="339" spans="1:11" outlineLevel="2" x14ac:dyDescent="0.25">
      <c r="D339" s="23" t="s">
        <v>241</v>
      </c>
      <c r="E339" s="23" t="s">
        <v>222</v>
      </c>
      <c r="F339" s="23" t="s">
        <v>610</v>
      </c>
      <c r="G339" s="23" t="s">
        <v>222</v>
      </c>
      <c r="H339" s="23" t="s">
        <v>629</v>
      </c>
      <c r="K339" s="23">
        <v>70</v>
      </c>
    </row>
    <row r="340" spans="1:11" outlineLevel="2" x14ac:dyDescent="0.25">
      <c r="A340" s="23">
        <v>48</v>
      </c>
      <c r="C340" s="23" t="s">
        <v>58</v>
      </c>
      <c r="D340" s="23" t="s">
        <v>520</v>
      </c>
      <c r="E340" s="23" t="s">
        <v>222</v>
      </c>
      <c r="F340" s="23" t="s">
        <v>610</v>
      </c>
      <c r="G340" s="23" t="s">
        <v>222</v>
      </c>
      <c r="H340" s="23" t="s">
        <v>629</v>
      </c>
      <c r="K340" s="23">
        <v>323</v>
      </c>
    </row>
    <row r="341" spans="1:11" outlineLevel="2" x14ac:dyDescent="0.25">
      <c r="A341" s="23">
        <v>51</v>
      </c>
      <c r="C341" s="23" t="s">
        <v>62</v>
      </c>
      <c r="D341" s="23" t="s">
        <v>62</v>
      </c>
      <c r="E341" s="23" t="s">
        <v>222</v>
      </c>
      <c r="F341" s="23" t="s">
        <v>610</v>
      </c>
      <c r="G341" s="23" t="s">
        <v>222</v>
      </c>
      <c r="H341" s="23" t="s">
        <v>629</v>
      </c>
      <c r="K341" s="23">
        <v>334</v>
      </c>
    </row>
    <row r="342" spans="1:11" outlineLevel="2" x14ac:dyDescent="0.25">
      <c r="A342" s="23">
        <v>55</v>
      </c>
      <c r="C342" s="23" t="s">
        <v>68</v>
      </c>
      <c r="D342" s="23" t="s">
        <v>386</v>
      </c>
      <c r="E342" s="23" t="s">
        <v>222</v>
      </c>
      <c r="F342" s="23" t="s">
        <v>610</v>
      </c>
      <c r="G342" s="23" t="s">
        <v>222</v>
      </c>
      <c r="H342" s="23" t="s">
        <v>629</v>
      </c>
      <c r="K342" s="23">
        <v>347</v>
      </c>
    </row>
    <row r="343" spans="1:11" outlineLevel="2" x14ac:dyDescent="0.25">
      <c r="D343" s="23" t="s">
        <v>396</v>
      </c>
      <c r="E343" s="23" t="s">
        <v>222</v>
      </c>
      <c r="F343" s="23" t="s">
        <v>610</v>
      </c>
      <c r="G343" s="23" t="s">
        <v>222</v>
      </c>
      <c r="H343" s="23" t="s">
        <v>629</v>
      </c>
      <c r="K343" s="23">
        <v>373</v>
      </c>
    </row>
    <row r="344" spans="1:11" outlineLevel="2" x14ac:dyDescent="0.25">
      <c r="D344" s="23" t="s">
        <v>243</v>
      </c>
      <c r="E344" s="23" t="s">
        <v>222</v>
      </c>
      <c r="F344" s="23" t="s">
        <v>592</v>
      </c>
      <c r="G344" s="23" t="s">
        <v>222</v>
      </c>
      <c r="H344" s="23" t="s">
        <v>629</v>
      </c>
      <c r="K344" s="23">
        <v>72</v>
      </c>
    </row>
    <row r="345" spans="1:11" outlineLevel="2" x14ac:dyDescent="0.25">
      <c r="D345" s="23" t="s">
        <v>266</v>
      </c>
      <c r="E345" s="23" t="s">
        <v>222</v>
      </c>
      <c r="F345" s="23" t="s">
        <v>592</v>
      </c>
      <c r="G345" s="23" t="s">
        <v>222</v>
      </c>
      <c r="H345" s="23" t="s">
        <v>629</v>
      </c>
      <c r="K345" s="23">
        <v>118</v>
      </c>
    </row>
    <row r="346" spans="1:11" outlineLevel="2" x14ac:dyDescent="0.25">
      <c r="D346" s="23" t="s">
        <v>289</v>
      </c>
      <c r="E346" s="23" t="s">
        <v>222</v>
      </c>
      <c r="F346" s="23" t="s">
        <v>592</v>
      </c>
      <c r="G346" s="23" t="s">
        <v>222</v>
      </c>
      <c r="H346" s="23" t="s">
        <v>629</v>
      </c>
      <c r="K346" s="23">
        <v>167</v>
      </c>
    </row>
    <row r="347" spans="1:11" outlineLevel="2" x14ac:dyDescent="0.25">
      <c r="A347" s="23">
        <v>95</v>
      </c>
      <c r="C347" s="23" t="s">
        <v>110</v>
      </c>
      <c r="D347" s="23" t="s">
        <v>467</v>
      </c>
      <c r="E347" s="23" t="s">
        <v>222</v>
      </c>
      <c r="F347" s="23" t="s">
        <v>592</v>
      </c>
      <c r="G347" s="23" t="s">
        <v>222</v>
      </c>
      <c r="H347" s="23" t="s">
        <v>629</v>
      </c>
      <c r="K347" s="23">
        <v>473</v>
      </c>
    </row>
    <row r="348" spans="1:11" outlineLevel="2" x14ac:dyDescent="0.25">
      <c r="D348" s="23" t="s">
        <v>478</v>
      </c>
      <c r="E348" s="23" t="s">
        <v>222</v>
      </c>
      <c r="F348" s="23" t="s">
        <v>592</v>
      </c>
      <c r="G348" s="23" t="s">
        <v>222</v>
      </c>
      <c r="H348" s="23" t="s">
        <v>629</v>
      </c>
      <c r="K348" s="23">
        <v>486</v>
      </c>
    </row>
    <row r="349" spans="1:11" outlineLevel="2" x14ac:dyDescent="0.25">
      <c r="D349" s="23" t="s">
        <v>484</v>
      </c>
      <c r="E349" s="23" t="s">
        <v>222</v>
      </c>
      <c r="F349" s="23" t="s">
        <v>592</v>
      </c>
      <c r="G349" s="23" t="s">
        <v>222</v>
      </c>
      <c r="H349" s="23" t="s">
        <v>629</v>
      </c>
      <c r="K349" s="23">
        <v>492</v>
      </c>
    </row>
    <row r="350" spans="1:11" outlineLevel="2" x14ac:dyDescent="0.25">
      <c r="D350" s="23" t="s">
        <v>487</v>
      </c>
      <c r="E350" s="23" t="s">
        <v>222</v>
      </c>
      <c r="F350" s="23" t="s">
        <v>592</v>
      </c>
      <c r="G350" s="23" t="s">
        <v>222</v>
      </c>
      <c r="H350" s="23" t="s">
        <v>629</v>
      </c>
      <c r="K350" s="23">
        <v>495</v>
      </c>
    </row>
    <row r="351" spans="1:11" outlineLevel="2" x14ac:dyDescent="0.25">
      <c r="D351" s="23" t="s">
        <v>305</v>
      </c>
      <c r="E351" s="23" t="s">
        <v>222</v>
      </c>
      <c r="F351" s="23" t="s">
        <v>592</v>
      </c>
      <c r="G351" s="23" t="s">
        <v>222</v>
      </c>
      <c r="H351" s="23" t="s">
        <v>629</v>
      </c>
      <c r="K351" s="23">
        <v>200</v>
      </c>
    </row>
    <row r="352" spans="1:11" outlineLevel="2" x14ac:dyDescent="0.25">
      <c r="D352" s="23" t="s">
        <v>329</v>
      </c>
      <c r="E352" s="23" t="s">
        <v>222</v>
      </c>
      <c r="F352" s="23" t="s">
        <v>592</v>
      </c>
      <c r="G352" s="23" t="s">
        <v>222</v>
      </c>
      <c r="H352" s="23" t="s">
        <v>629</v>
      </c>
      <c r="K352" s="23">
        <v>230</v>
      </c>
    </row>
    <row r="353" spans="1:11" outlineLevel="2" x14ac:dyDescent="0.25">
      <c r="A353" s="23">
        <v>71</v>
      </c>
      <c r="C353" s="23" t="s">
        <v>92</v>
      </c>
      <c r="D353" s="23" t="s">
        <v>92</v>
      </c>
      <c r="E353" s="23" t="s">
        <v>222</v>
      </c>
      <c r="F353" s="23" t="s">
        <v>592</v>
      </c>
      <c r="G353" s="23" t="s">
        <v>222</v>
      </c>
      <c r="H353" s="23" t="s">
        <v>629</v>
      </c>
      <c r="K353" s="23">
        <v>380</v>
      </c>
    </row>
    <row r="354" spans="1:11" outlineLevel="2" x14ac:dyDescent="0.25">
      <c r="A354" s="23">
        <v>1</v>
      </c>
      <c r="C354" s="23" t="s">
        <v>118</v>
      </c>
      <c r="D354" s="23" t="s">
        <v>118</v>
      </c>
      <c r="E354" s="23" t="s">
        <v>222</v>
      </c>
      <c r="F354" s="23" t="s">
        <v>216</v>
      </c>
      <c r="G354" s="23" t="s">
        <v>222</v>
      </c>
      <c r="H354" s="23" t="s">
        <v>629</v>
      </c>
      <c r="K354" s="23">
        <v>2</v>
      </c>
    </row>
    <row r="355" spans="1:11" outlineLevel="2" x14ac:dyDescent="0.25">
      <c r="D355" s="23" t="s">
        <v>215</v>
      </c>
      <c r="E355" s="23" t="s">
        <v>222</v>
      </c>
      <c r="F355" s="23" t="s">
        <v>216</v>
      </c>
      <c r="G355" s="23" t="s">
        <v>222</v>
      </c>
      <c r="H355" s="23" t="s">
        <v>629</v>
      </c>
      <c r="K355" s="23">
        <v>4</v>
      </c>
    </row>
    <row r="356" spans="1:11" outlineLevel="2" x14ac:dyDescent="0.25">
      <c r="D356" s="23" t="s">
        <v>310</v>
      </c>
      <c r="E356" s="23" t="s">
        <v>222</v>
      </c>
      <c r="F356" s="23" t="s">
        <v>214</v>
      </c>
      <c r="G356" s="23" t="s">
        <v>222</v>
      </c>
      <c r="H356" s="23" t="s">
        <v>629</v>
      </c>
      <c r="K356" s="23">
        <v>208</v>
      </c>
    </row>
    <row r="357" spans="1:11" outlineLevel="2" x14ac:dyDescent="0.25">
      <c r="A357" s="23">
        <v>34</v>
      </c>
      <c r="C357" s="23" t="s">
        <v>46</v>
      </c>
      <c r="D357" s="23" t="s">
        <v>46</v>
      </c>
      <c r="E357" s="23" t="s">
        <v>222</v>
      </c>
      <c r="F357" s="23" t="s">
        <v>214</v>
      </c>
      <c r="G357" s="23" t="s">
        <v>222</v>
      </c>
      <c r="H357" s="23" t="s">
        <v>629</v>
      </c>
      <c r="K357" s="23">
        <v>246</v>
      </c>
    </row>
    <row r="358" spans="1:11" outlineLevel="2" x14ac:dyDescent="0.25">
      <c r="D358" s="23" t="s">
        <v>232</v>
      </c>
      <c r="E358" s="23" t="s">
        <v>222</v>
      </c>
      <c r="F358" s="23" t="s">
        <v>593</v>
      </c>
      <c r="G358" s="23" t="s">
        <v>222</v>
      </c>
      <c r="H358" s="23" t="s">
        <v>629</v>
      </c>
      <c r="K358" s="23">
        <v>59</v>
      </c>
    </row>
    <row r="359" spans="1:11" outlineLevel="2" x14ac:dyDescent="0.25">
      <c r="D359" s="23" t="s">
        <v>240</v>
      </c>
      <c r="E359" s="23" t="s">
        <v>222</v>
      </c>
      <c r="F359" s="23" t="s">
        <v>593</v>
      </c>
      <c r="G359" s="23" t="s">
        <v>222</v>
      </c>
      <c r="H359" s="23" t="s">
        <v>629</v>
      </c>
      <c r="K359" s="23">
        <v>69</v>
      </c>
    </row>
    <row r="360" spans="1:11" outlineLevel="2" x14ac:dyDescent="0.25">
      <c r="D360" s="23" t="s">
        <v>256</v>
      </c>
      <c r="E360" s="23" t="s">
        <v>222</v>
      </c>
      <c r="F360" s="23" t="s">
        <v>593</v>
      </c>
      <c r="G360" s="23" t="s">
        <v>222</v>
      </c>
      <c r="H360" s="23" t="s">
        <v>629</v>
      </c>
      <c r="K360" s="23">
        <v>108</v>
      </c>
    </row>
    <row r="361" spans="1:11" outlineLevel="2" x14ac:dyDescent="0.25">
      <c r="D361" s="23" t="s">
        <v>319</v>
      </c>
      <c r="E361" s="23" t="s">
        <v>222</v>
      </c>
      <c r="F361" s="23" t="s">
        <v>593</v>
      </c>
      <c r="G361" s="23" t="s">
        <v>222</v>
      </c>
      <c r="H361" s="23" t="s">
        <v>629</v>
      </c>
      <c r="K361" s="23">
        <v>232</v>
      </c>
    </row>
    <row r="362" spans="1:11" outlineLevel="2" x14ac:dyDescent="0.25">
      <c r="D362" s="23" t="s">
        <v>322</v>
      </c>
      <c r="E362" s="23" t="s">
        <v>222</v>
      </c>
      <c r="F362" s="23" t="s">
        <v>593</v>
      </c>
      <c r="G362" s="23" t="s">
        <v>222</v>
      </c>
      <c r="H362" s="23" t="s">
        <v>629</v>
      </c>
      <c r="K362" s="23">
        <v>236</v>
      </c>
    </row>
    <row r="363" spans="1:11" outlineLevel="2" x14ac:dyDescent="0.25">
      <c r="D363" s="23" t="s">
        <v>403</v>
      </c>
      <c r="E363" s="23" t="s">
        <v>222</v>
      </c>
      <c r="F363" s="23" t="s">
        <v>593</v>
      </c>
      <c r="G363" s="23" t="s">
        <v>222</v>
      </c>
      <c r="H363" s="23" t="s">
        <v>629</v>
      </c>
      <c r="K363" s="23">
        <v>396</v>
      </c>
    </row>
    <row r="364" spans="1:11" outlineLevel="2" x14ac:dyDescent="0.25">
      <c r="D364" s="23" t="s">
        <v>236</v>
      </c>
      <c r="E364" s="23" t="s">
        <v>222</v>
      </c>
      <c r="F364" s="23" t="s">
        <v>613</v>
      </c>
      <c r="G364" s="23" t="s">
        <v>222</v>
      </c>
      <c r="H364" s="23" t="s">
        <v>629</v>
      </c>
      <c r="K364" s="23">
        <v>65</v>
      </c>
    </row>
    <row r="365" spans="1:11" outlineLevel="2" x14ac:dyDescent="0.25">
      <c r="D365" s="23" t="s">
        <v>525</v>
      </c>
      <c r="E365" s="23" t="s">
        <v>222</v>
      </c>
      <c r="F365" s="23" t="s">
        <v>613</v>
      </c>
      <c r="G365" s="23" t="s">
        <v>222</v>
      </c>
      <c r="H365" s="23" t="s">
        <v>629</v>
      </c>
      <c r="K365" s="23">
        <v>293</v>
      </c>
    </row>
    <row r="366" spans="1:11" outlineLevel="2" x14ac:dyDescent="0.25">
      <c r="D366" s="23" t="s">
        <v>248</v>
      </c>
      <c r="E366" s="23" t="s">
        <v>222</v>
      </c>
      <c r="F366" s="23" t="s">
        <v>613</v>
      </c>
      <c r="G366" s="23" t="s">
        <v>222</v>
      </c>
      <c r="H366" s="23" t="s">
        <v>629</v>
      </c>
      <c r="K366" s="23">
        <v>89</v>
      </c>
    </row>
    <row r="367" spans="1:11" outlineLevel="1" x14ac:dyDescent="0.25">
      <c r="D367" s="25" t="s">
        <v>658</v>
      </c>
      <c r="E367" s="23">
        <f>SUBTOTAL(3,E291:E366)</f>
        <v>76</v>
      </c>
    </row>
    <row r="368" spans="1:11" x14ac:dyDescent="0.25">
      <c r="D368" s="25" t="s">
        <v>659</v>
      </c>
      <c r="E368" s="23">
        <f>SUBTOTAL(3,E2:E366)</f>
        <v>335</v>
      </c>
    </row>
    <row r="369" spans="1:11" x14ac:dyDescent="0.25">
      <c r="K369" s="23">
        <v>8</v>
      </c>
    </row>
    <row r="370" spans="1:11" x14ac:dyDescent="0.25">
      <c r="K370" s="23">
        <v>9</v>
      </c>
    </row>
    <row r="371" spans="1:11" x14ac:dyDescent="0.25">
      <c r="A371" s="23">
        <v>4</v>
      </c>
      <c r="C371" s="23" t="s">
        <v>119</v>
      </c>
      <c r="D371" s="23" t="s">
        <v>119</v>
      </c>
      <c r="K371" s="23">
        <v>10</v>
      </c>
    </row>
    <row r="372" spans="1:11" x14ac:dyDescent="0.25">
      <c r="K372" s="23">
        <v>14</v>
      </c>
    </row>
    <row r="373" spans="1:11" x14ac:dyDescent="0.25">
      <c r="K373" s="23">
        <v>15</v>
      </c>
    </row>
    <row r="374" spans="1:11" x14ac:dyDescent="0.25">
      <c r="D374" s="23" t="s">
        <v>533</v>
      </c>
      <c r="K374" s="23">
        <v>23</v>
      </c>
    </row>
    <row r="375" spans="1:11" x14ac:dyDescent="0.25">
      <c r="K375" s="23">
        <v>24</v>
      </c>
    </row>
    <row r="376" spans="1:11" x14ac:dyDescent="0.25">
      <c r="K376" s="23">
        <v>26</v>
      </c>
    </row>
    <row r="377" spans="1:11" x14ac:dyDescent="0.25">
      <c r="K377" s="23">
        <v>27</v>
      </c>
    </row>
    <row r="378" spans="1:11" x14ac:dyDescent="0.25">
      <c r="K378" s="23">
        <v>33</v>
      </c>
    </row>
    <row r="379" spans="1:11" x14ac:dyDescent="0.25">
      <c r="K379" s="23">
        <v>34</v>
      </c>
    </row>
    <row r="380" spans="1:11" x14ac:dyDescent="0.25">
      <c r="K380" s="23">
        <v>35</v>
      </c>
    </row>
    <row r="381" spans="1:11" x14ac:dyDescent="0.25">
      <c r="K381" s="23">
        <v>41</v>
      </c>
    </row>
    <row r="382" spans="1:11" x14ac:dyDescent="0.25">
      <c r="K382" s="23">
        <v>47</v>
      </c>
    </row>
    <row r="383" spans="1:11" x14ac:dyDescent="0.25">
      <c r="K383" s="23">
        <v>50</v>
      </c>
    </row>
    <row r="384" spans="1:11" x14ac:dyDescent="0.25">
      <c r="K384" s="23">
        <v>63</v>
      </c>
    </row>
    <row r="385" spans="11:11" x14ac:dyDescent="0.25">
      <c r="K385" s="23">
        <v>73</v>
      </c>
    </row>
    <row r="386" spans="11:11" x14ac:dyDescent="0.25">
      <c r="K386" s="23">
        <v>74</v>
      </c>
    </row>
    <row r="387" spans="11:11" x14ac:dyDescent="0.25">
      <c r="K387" s="23">
        <v>75</v>
      </c>
    </row>
    <row r="388" spans="11:11" x14ac:dyDescent="0.25">
      <c r="K388" s="23">
        <v>76</v>
      </c>
    </row>
    <row r="389" spans="11:11" x14ac:dyDescent="0.25">
      <c r="K389" s="23">
        <v>80</v>
      </c>
    </row>
    <row r="390" spans="11:11" x14ac:dyDescent="0.25">
      <c r="K390" s="23">
        <v>81</v>
      </c>
    </row>
    <row r="391" spans="11:11" x14ac:dyDescent="0.25">
      <c r="K391" s="23">
        <v>82</v>
      </c>
    </row>
    <row r="392" spans="11:11" x14ac:dyDescent="0.25">
      <c r="K392" s="23">
        <v>83</v>
      </c>
    </row>
    <row r="393" spans="11:11" x14ac:dyDescent="0.25">
      <c r="K393" s="23">
        <v>86</v>
      </c>
    </row>
    <row r="394" spans="11:11" x14ac:dyDescent="0.25">
      <c r="K394" s="23">
        <v>94</v>
      </c>
    </row>
    <row r="395" spans="11:11" x14ac:dyDescent="0.25">
      <c r="K395" s="23">
        <v>95</v>
      </c>
    </row>
    <row r="396" spans="11:11" x14ac:dyDescent="0.25">
      <c r="K396" s="23">
        <v>96</v>
      </c>
    </row>
    <row r="397" spans="11:11" x14ac:dyDescent="0.25">
      <c r="K397" s="23">
        <v>97</v>
      </c>
    </row>
    <row r="398" spans="11:11" x14ac:dyDescent="0.25">
      <c r="K398" s="23">
        <v>98</v>
      </c>
    </row>
    <row r="399" spans="11:11" x14ac:dyDescent="0.25">
      <c r="K399" s="23">
        <v>99</v>
      </c>
    </row>
    <row r="400" spans="11:11" x14ac:dyDescent="0.25">
      <c r="K400" s="23">
        <v>100</v>
      </c>
    </row>
    <row r="401" spans="3:11" x14ac:dyDescent="0.25">
      <c r="K401" s="23">
        <v>101</v>
      </c>
    </row>
    <row r="402" spans="3:11" x14ac:dyDescent="0.25">
      <c r="K402" s="23">
        <v>102</v>
      </c>
    </row>
    <row r="403" spans="3:11" x14ac:dyDescent="0.25">
      <c r="K403" s="23">
        <v>104</v>
      </c>
    </row>
    <row r="404" spans="3:11" x14ac:dyDescent="0.25">
      <c r="D404" s="23" t="s">
        <v>261</v>
      </c>
      <c r="K404" s="23">
        <v>113</v>
      </c>
    </row>
    <row r="405" spans="3:11" x14ac:dyDescent="0.25">
      <c r="K405" s="23">
        <v>120</v>
      </c>
    </row>
    <row r="406" spans="3:11" x14ac:dyDescent="0.25">
      <c r="K406" s="23">
        <v>121</v>
      </c>
    </row>
    <row r="407" spans="3:11" x14ac:dyDescent="0.25">
      <c r="K407" s="23">
        <v>122</v>
      </c>
    </row>
    <row r="408" spans="3:11" x14ac:dyDescent="0.25">
      <c r="C408" s="23" t="s">
        <v>563</v>
      </c>
      <c r="D408" s="23" t="s">
        <v>562</v>
      </c>
      <c r="K408" s="23">
        <v>131</v>
      </c>
    </row>
    <row r="409" spans="3:11" x14ac:dyDescent="0.25">
      <c r="K409" s="23">
        <v>132</v>
      </c>
    </row>
    <row r="410" spans="3:11" x14ac:dyDescent="0.25">
      <c r="K410" s="23">
        <v>133</v>
      </c>
    </row>
    <row r="411" spans="3:11" x14ac:dyDescent="0.25">
      <c r="K411" s="23">
        <v>134</v>
      </c>
    </row>
    <row r="412" spans="3:11" x14ac:dyDescent="0.25">
      <c r="K412" s="23">
        <v>135</v>
      </c>
    </row>
    <row r="413" spans="3:11" x14ac:dyDescent="0.25">
      <c r="K413" s="23">
        <v>136</v>
      </c>
    </row>
    <row r="414" spans="3:11" x14ac:dyDescent="0.25">
      <c r="K414" s="23">
        <v>137</v>
      </c>
    </row>
    <row r="415" spans="3:11" x14ac:dyDescent="0.25">
      <c r="K415" s="23">
        <v>138</v>
      </c>
    </row>
    <row r="416" spans="3:11" x14ac:dyDescent="0.25">
      <c r="K416" s="23">
        <v>139</v>
      </c>
    </row>
    <row r="417" spans="1:11" x14ac:dyDescent="0.25">
      <c r="K417" s="23">
        <v>141</v>
      </c>
    </row>
    <row r="418" spans="1:11" x14ac:dyDescent="0.25">
      <c r="A418" s="23">
        <v>25</v>
      </c>
      <c r="C418" s="23" t="s">
        <v>34</v>
      </c>
      <c r="D418" s="23" t="s">
        <v>34</v>
      </c>
      <c r="K418" s="23">
        <v>142</v>
      </c>
    </row>
    <row r="419" spans="1:11" x14ac:dyDescent="0.25">
      <c r="K419" s="23">
        <v>152</v>
      </c>
    </row>
    <row r="420" spans="1:11" x14ac:dyDescent="0.25">
      <c r="K420" s="23">
        <v>160</v>
      </c>
    </row>
    <row r="421" spans="1:11" x14ac:dyDescent="0.25">
      <c r="K421" s="23">
        <v>161</v>
      </c>
    </row>
    <row r="422" spans="1:11" x14ac:dyDescent="0.25">
      <c r="K422" s="23">
        <v>162</v>
      </c>
    </row>
    <row r="423" spans="1:11" x14ac:dyDescent="0.25">
      <c r="K423" s="23">
        <v>163</v>
      </c>
    </row>
    <row r="424" spans="1:11" x14ac:dyDescent="0.25">
      <c r="K424" s="23">
        <v>164</v>
      </c>
    </row>
    <row r="425" spans="1:11" x14ac:dyDescent="0.25">
      <c r="K425" s="23">
        <v>171</v>
      </c>
    </row>
    <row r="426" spans="1:11" x14ac:dyDescent="0.25">
      <c r="K426" s="23">
        <v>172</v>
      </c>
    </row>
    <row r="427" spans="1:11" x14ac:dyDescent="0.25">
      <c r="K427" s="23">
        <v>173</v>
      </c>
    </row>
    <row r="428" spans="1:11" x14ac:dyDescent="0.25">
      <c r="K428" s="23">
        <v>174</v>
      </c>
    </row>
    <row r="429" spans="1:11" x14ac:dyDescent="0.25">
      <c r="K429" s="23">
        <v>175</v>
      </c>
    </row>
    <row r="430" spans="1:11" x14ac:dyDescent="0.25">
      <c r="K430" s="23">
        <v>176</v>
      </c>
    </row>
    <row r="431" spans="1:11" x14ac:dyDescent="0.25">
      <c r="K431" s="23">
        <v>177</v>
      </c>
    </row>
    <row r="432" spans="1:11" x14ac:dyDescent="0.25">
      <c r="K432" s="23">
        <v>180</v>
      </c>
    </row>
    <row r="433" spans="11:11" x14ac:dyDescent="0.25">
      <c r="K433" s="23">
        <v>181</v>
      </c>
    </row>
    <row r="434" spans="11:11" x14ac:dyDescent="0.25">
      <c r="K434" s="23">
        <v>182</v>
      </c>
    </row>
    <row r="435" spans="11:11" x14ac:dyDescent="0.25">
      <c r="K435" s="23">
        <v>183</v>
      </c>
    </row>
    <row r="436" spans="11:11" x14ac:dyDescent="0.25">
      <c r="K436" s="23">
        <v>184</v>
      </c>
    </row>
    <row r="437" spans="11:11" x14ac:dyDescent="0.25">
      <c r="K437" s="23">
        <v>185</v>
      </c>
    </row>
    <row r="438" spans="11:11" x14ac:dyDescent="0.25">
      <c r="K438" s="23">
        <v>186</v>
      </c>
    </row>
    <row r="439" spans="11:11" x14ac:dyDescent="0.25">
      <c r="K439" s="23">
        <v>187</v>
      </c>
    </row>
    <row r="440" spans="11:11" x14ac:dyDescent="0.25">
      <c r="K440" s="23">
        <v>188</v>
      </c>
    </row>
    <row r="441" spans="11:11" x14ac:dyDescent="0.25">
      <c r="K441" s="23">
        <v>203</v>
      </c>
    </row>
    <row r="442" spans="11:11" x14ac:dyDescent="0.25">
      <c r="K442" s="23">
        <v>204</v>
      </c>
    </row>
    <row r="443" spans="11:11" x14ac:dyDescent="0.25">
      <c r="K443" s="23">
        <v>215</v>
      </c>
    </row>
    <row r="444" spans="11:11" x14ac:dyDescent="0.25">
      <c r="K444" s="23">
        <v>216</v>
      </c>
    </row>
    <row r="445" spans="11:11" x14ac:dyDescent="0.25">
      <c r="K445" s="23">
        <v>217</v>
      </c>
    </row>
    <row r="446" spans="11:11" x14ac:dyDescent="0.25">
      <c r="K446" s="23">
        <v>218</v>
      </c>
    </row>
    <row r="447" spans="11:11" x14ac:dyDescent="0.25">
      <c r="K447" s="23">
        <v>219</v>
      </c>
    </row>
    <row r="448" spans="11:11" x14ac:dyDescent="0.25">
      <c r="K448" s="23">
        <v>220</v>
      </c>
    </row>
    <row r="449" spans="4:11" x14ac:dyDescent="0.25">
      <c r="K449" s="23">
        <v>221</v>
      </c>
    </row>
    <row r="450" spans="4:11" x14ac:dyDescent="0.25">
      <c r="K450" s="23">
        <v>222</v>
      </c>
    </row>
    <row r="451" spans="4:11" x14ac:dyDescent="0.25">
      <c r="K451" s="23">
        <v>223</v>
      </c>
    </row>
    <row r="452" spans="4:11" x14ac:dyDescent="0.25">
      <c r="K452" s="23">
        <v>224</v>
      </c>
    </row>
    <row r="453" spans="4:11" x14ac:dyDescent="0.25">
      <c r="K453" s="23">
        <v>225</v>
      </c>
    </row>
    <row r="454" spans="4:11" x14ac:dyDescent="0.25">
      <c r="D454" s="23" t="s">
        <v>318</v>
      </c>
      <c r="K454" s="23">
        <v>229</v>
      </c>
    </row>
    <row r="455" spans="4:11" x14ac:dyDescent="0.25">
      <c r="K455" s="23">
        <v>245</v>
      </c>
    </row>
    <row r="456" spans="4:11" x14ac:dyDescent="0.25">
      <c r="K456" s="23">
        <v>252</v>
      </c>
    </row>
    <row r="457" spans="4:11" x14ac:dyDescent="0.25">
      <c r="K457" s="23">
        <v>253</v>
      </c>
    </row>
    <row r="458" spans="4:11" x14ac:dyDescent="0.25">
      <c r="K458" s="23">
        <v>254</v>
      </c>
    </row>
    <row r="459" spans="4:11" x14ac:dyDescent="0.25">
      <c r="K459" s="23">
        <v>255</v>
      </c>
    </row>
    <row r="460" spans="4:11" x14ac:dyDescent="0.25">
      <c r="K460" s="23">
        <v>256</v>
      </c>
    </row>
    <row r="461" spans="4:11" x14ac:dyDescent="0.25">
      <c r="K461" s="23">
        <v>257</v>
      </c>
    </row>
    <row r="462" spans="4:11" x14ac:dyDescent="0.25">
      <c r="K462" s="23">
        <v>258</v>
      </c>
    </row>
    <row r="463" spans="4:11" x14ac:dyDescent="0.25">
      <c r="K463" s="23">
        <v>259</v>
      </c>
    </row>
    <row r="464" spans="4:11" x14ac:dyDescent="0.25">
      <c r="K464" s="23">
        <v>260</v>
      </c>
    </row>
    <row r="465" spans="3:11" x14ac:dyDescent="0.25">
      <c r="K465" s="23">
        <v>261</v>
      </c>
    </row>
    <row r="466" spans="3:11" x14ac:dyDescent="0.25">
      <c r="K466" s="23">
        <v>262</v>
      </c>
    </row>
    <row r="467" spans="3:11" x14ac:dyDescent="0.25">
      <c r="K467" s="23">
        <v>272</v>
      </c>
    </row>
    <row r="468" spans="3:11" x14ac:dyDescent="0.25">
      <c r="C468" s="25" t="s">
        <v>180</v>
      </c>
      <c r="D468" s="25" t="s">
        <v>180</v>
      </c>
      <c r="K468" s="23">
        <v>273</v>
      </c>
    </row>
    <row r="469" spans="3:11" x14ac:dyDescent="0.25">
      <c r="K469" s="23">
        <v>274</v>
      </c>
    </row>
    <row r="470" spans="3:11" x14ac:dyDescent="0.25">
      <c r="K470" s="23">
        <v>286</v>
      </c>
    </row>
    <row r="471" spans="3:11" x14ac:dyDescent="0.25">
      <c r="K471" s="23">
        <v>287</v>
      </c>
    </row>
    <row r="472" spans="3:11" x14ac:dyDescent="0.25">
      <c r="K472" s="23">
        <v>288</v>
      </c>
    </row>
    <row r="473" spans="3:11" x14ac:dyDescent="0.25">
      <c r="K473" s="23">
        <v>289</v>
      </c>
    </row>
    <row r="474" spans="3:11" x14ac:dyDescent="0.25">
      <c r="K474" s="23">
        <v>290</v>
      </c>
    </row>
    <row r="475" spans="3:11" x14ac:dyDescent="0.25">
      <c r="K475" s="23">
        <v>291</v>
      </c>
    </row>
    <row r="476" spans="3:11" x14ac:dyDescent="0.25">
      <c r="K476" s="23">
        <v>296</v>
      </c>
    </row>
    <row r="477" spans="3:11" x14ac:dyDescent="0.25">
      <c r="K477" s="23">
        <v>303</v>
      </c>
    </row>
    <row r="478" spans="3:11" x14ac:dyDescent="0.25">
      <c r="K478" s="23">
        <v>311</v>
      </c>
    </row>
    <row r="479" spans="3:11" x14ac:dyDescent="0.25">
      <c r="K479" s="23">
        <v>312</v>
      </c>
    </row>
    <row r="480" spans="3:11" x14ac:dyDescent="0.25">
      <c r="K480" s="23">
        <v>313</v>
      </c>
    </row>
    <row r="481" spans="1:11" x14ac:dyDescent="0.25">
      <c r="K481" s="23">
        <v>321</v>
      </c>
    </row>
    <row r="482" spans="1:11" x14ac:dyDescent="0.25">
      <c r="K482" s="23">
        <v>322</v>
      </c>
    </row>
    <row r="483" spans="1:11" x14ac:dyDescent="0.25">
      <c r="K483" s="23">
        <v>327</v>
      </c>
    </row>
    <row r="484" spans="1:11" x14ac:dyDescent="0.25">
      <c r="K484" s="23">
        <v>328</v>
      </c>
    </row>
    <row r="485" spans="1:11" x14ac:dyDescent="0.25">
      <c r="K485" s="23">
        <v>329</v>
      </c>
    </row>
    <row r="486" spans="1:11" x14ac:dyDescent="0.25">
      <c r="K486" s="23">
        <v>330</v>
      </c>
    </row>
    <row r="487" spans="1:11" x14ac:dyDescent="0.25">
      <c r="K487" s="23">
        <v>331</v>
      </c>
    </row>
    <row r="488" spans="1:11" x14ac:dyDescent="0.25">
      <c r="K488" s="23">
        <v>332</v>
      </c>
    </row>
    <row r="489" spans="1:11" x14ac:dyDescent="0.25">
      <c r="K489" s="23">
        <v>333</v>
      </c>
    </row>
    <row r="490" spans="1:11" x14ac:dyDescent="0.25">
      <c r="K490" s="23">
        <v>343</v>
      </c>
    </row>
    <row r="491" spans="1:11" x14ac:dyDescent="0.25">
      <c r="K491" s="23">
        <v>344</v>
      </c>
    </row>
    <row r="492" spans="1:11" x14ac:dyDescent="0.25">
      <c r="K492" s="23">
        <v>346</v>
      </c>
    </row>
    <row r="493" spans="1:11" x14ac:dyDescent="0.25">
      <c r="K493" s="23">
        <v>351</v>
      </c>
    </row>
    <row r="494" spans="1:11" x14ac:dyDescent="0.25">
      <c r="A494" s="23">
        <v>61</v>
      </c>
      <c r="C494" s="23" t="s">
        <v>74</v>
      </c>
      <c r="D494" s="23" t="s">
        <v>74</v>
      </c>
      <c r="K494" s="23">
        <v>358</v>
      </c>
    </row>
    <row r="495" spans="1:11" x14ac:dyDescent="0.25">
      <c r="K495" s="23">
        <v>360</v>
      </c>
    </row>
    <row r="496" spans="1:11" x14ac:dyDescent="0.25">
      <c r="A496" s="23">
        <v>63</v>
      </c>
      <c r="C496" s="23" t="s">
        <v>77</v>
      </c>
      <c r="D496" s="23" t="s">
        <v>77</v>
      </c>
      <c r="K496" s="23">
        <v>361</v>
      </c>
    </row>
    <row r="497" spans="1:11" x14ac:dyDescent="0.25">
      <c r="K497" s="23">
        <v>362</v>
      </c>
    </row>
    <row r="498" spans="1:11" x14ac:dyDescent="0.25">
      <c r="K498" s="23">
        <v>367</v>
      </c>
    </row>
    <row r="499" spans="1:11" x14ac:dyDescent="0.25">
      <c r="A499" s="23">
        <v>66</v>
      </c>
      <c r="C499" s="23" t="s">
        <v>185</v>
      </c>
      <c r="D499" s="23" t="s">
        <v>185</v>
      </c>
      <c r="K499" s="23">
        <v>369</v>
      </c>
    </row>
    <row r="500" spans="1:11" x14ac:dyDescent="0.25">
      <c r="K500" s="23">
        <v>370</v>
      </c>
    </row>
    <row r="501" spans="1:11" x14ac:dyDescent="0.25">
      <c r="K501" s="23">
        <v>375</v>
      </c>
    </row>
    <row r="502" spans="1:11" x14ac:dyDescent="0.25">
      <c r="K502" s="23">
        <v>378</v>
      </c>
    </row>
    <row r="503" spans="1:11" x14ac:dyDescent="0.25">
      <c r="K503" s="23">
        <v>385</v>
      </c>
    </row>
    <row r="504" spans="1:11" x14ac:dyDescent="0.25">
      <c r="K504" s="23">
        <v>390</v>
      </c>
    </row>
    <row r="505" spans="1:11" x14ac:dyDescent="0.25">
      <c r="K505" s="23">
        <v>391</v>
      </c>
    </row>
    <row r="506" spans="1:11" x14ac:dyDescent="0.25">
      <c r="K506" s="23">
        <v>394</v>
      </c>
    </row>
    <row r="507" spans="1:11" x14ac:dyDescent="0.25">
      <c r="D507" s="23" t="s">
        <v>407</v>
      </c>
      <c r="K507" s="23">
        <v>399</v>
      </c>
    </row>
    <row r="508" spans="1:11" x14ac:dyDescent="0.25">
      <c r="K508" s="23">
        <v>400</v>
      </c>
    </row>
    <row r="509" spans="1:11" x14ac:dyDescent="0.25">
      <c r="A509" s="23">
        <v>81</v>
      </c>
      <c r="C509" s="23" t="s">
        <v>100</v>
      </c>
      <c r="D509" s="23" t="s">
        <v>100</v>
      </c>
      <c r="K509" s="23">
        <v>403</v>
      </c>
    </row>
    <row r="510" spans="1:11" x14ac:dyDescent="0.25">
      <c r="K510" s="23">
        <v>408</v>
      </c>
    </row>
    <row r="511" spans="1:11" x14ac:dyDescent="0.25">
      <c r="K511" s="23">
        <v>413</v>
      </c>
    </row>
    <row r="512" spans="1:11" x14ac:dyDescent="0.25">
      <c r="K512" s="23">
        <v>414</v>
      </c>
    </row>
    <row r="513" spans="1:11" x14ac:dyDescent="0.25">
      <c r="K513" s="23">
        <v>415</v>
      </c>
    </row>
    <row r="514" spans="1:11" x14ac:dyDescent="0.25">
      <c r="K514" s="23">
        <v>417</v>
      </c>
    </row>
    <row r="515" spans="1:11" x14ac:dyDescent="0.25">
      <c r="K515" s="23">
        <v>426</v>
      </c>
    </row>
    <row r="516" spans="1:11" x14ac:dyDescent="0.25">
      <c r="D516" s="23" t="s">
        <v>426</v>
      </c>
      <c r="K516" s="23">
        <v>432</v>
      </c>
    </row>
    <row r="517" spans="1:11" x14ac:dyDescent="0.25">
      <c r="K517" s="23">
        <v>433</v>
      </c>
    </row>
    <row r="518" spans="1:11" x14ac:dyDescent="0.25">
      <c r="K518" s="23">
        <v>437</v>
      </c>
    </row>
    <row r="519" spans="1:11" x14ac:dyDescent="0.25">
      <c r="K519" s="23">
        <v>438</v>
      </c>
    </row>
    <row r="520" spans="1:11" x14ac:dyDescent="0.25">
      <c r="K520" s="23">
        <v>439</v>
      </c>
    </row>
    <row r="521" spans="1:11" x14ac:dyDescent="0.25">
      <c r="A521" s="23">
        <v>88</v>
      </c>
      <c r="C521" s="23" t="s">
        <v>432</v>
      </c>
      <c r="K521" s="23">
        <v>440</v>
      </c>
    </row>
    <row r="522" spans="1:11" x14ac:dyDescent="0.25">
      <c r="C522" s="23" t="s">
        <v>448</v>
      </c>
      <c r="D522" s="23" t="s">
        <v>455</v>
      </c>
      <c r="K522" s="23">
        <v>450</v>
      </c>
    </row>
    <row r="523" spans="1:11" x14ac:dyDescent="0.25">
      <c r="K523" s="23">
        <v>453</v>
      </c>
    </row>
    <row r="524" spans="1:11" x14ac:dyDescent="0.25">
      <c r="K524" s="23">
        <v>454</v>
      </c>
    </row>
    <row r="525" spans="1:11" x14ac:dyDescent="0.25">
      <c r="K525" s="23">
        <v>457</v>
      </c>
    </row>
    <row r="526" spans="1:11" x14ac:dyDescent="0.25">
      <c r="D526" s="23" t="s">
        <v>462</v>
      </c>
      <c r="K526" s="23">
        <v>460</v>
      </c>
    </row>
    <row r="527" spans="1:11" x14ac:dyDescent="0.25">
      <c r="D527" s="23" t="s">
        <v>463</v>
      </c>
      <c r="K527" s="23">
        <v>461</v>
      </c>
    </row>
    <row r="528" spans="1:11" x14ac:dyDescent="0.25">
      <c r="K528" s="23">
        <v>462</v>
      </c>
    </row>
    <row r="529" spans="1:11" x14ac:dyDescent="0.25">
      <c r="K529" s="23">
        <v>463</v>
      </c>
    </row>
    <row r="530" spans="1:11" x14ac:dyDescent="0.25">
      <c r="K530" s="23">
        <v>464</v>
      </c>
    </row>
    <row r="531" spans="1:11" x14ac:dyDescent="0.25">
      <c r="K531" s="23">
        <v>465</v>
      </c>
    </row>
    <row r="532" spans="1:11" x14ac:dyDescent="0.25">
      <c r="K532" s="23">
        <v>466</v>
      </c>
    </row>
    <row r="533" spans="1:11" x14ac:dyDescent="0.25">
      <c r="K533" s="23">
        <v>472</v>
      </c>
    </row>
    <row r="534" spans="1:11" x14ac:dyDescent="0.25">
      <c r="K534" s="23">
        <v>479</v>
      </c>
    </row>
    <row r="535" spans="1:11" x14ac:dyDescent="0.25">
      <c r="A535" s="23">
        <v>96</v>
      </c>
      <c r="C535" s="23" t="s">
        <v>111</v>
      </c>
      <c r="D535" s="23" t="s">
        <v>473</v>
      </c>
      <c r="K535" s="23">
        <v>480</v>
      </c>
    </row>
    <row r="536" spans="1:11" x14ac:dyDescent="0.25">
      <c r="K536" s="23">
        <v>482</v>
      </c>
    </row>
    <row r="537" spans="1:11" x14ac:dyDescent="0.25">
      <c r="K537" s="23">
        <v>502</v>
      </c>
    </row>
  </sheetData>
  <sortState ref="A2:K505">
    <sortCondition ref="H2:H505"/>
    <sortCondition ref="E2:E505"/>
    <sortCondition ref="F2:F505"/>
  </sortState>
  <dataConsolidate function="count">
    <dataRefs count="1">
      <dataRef ref="E2:E336" sheet="Business inventory"/>
    </dataRefs>
  </dataConsolid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/>
  </sheetViews>
  <sheetFormatPr defaultRowHeight="15" x14ac:dyDescent="0.25"/>
  <cols>
    <col min="2" max="2" width="63.140625" customWidth="1"/>
    <col min="3" max="3" width="10.140625" customWidth="1"/>
    <col min="4" max="4" width="14.42578125" customWidth="1"/>
    <col min="6" max="6" width="10.7109375" customWidth="1"/>
    <col min="7" max="7" width="13.28515625" bestFit="1" customWidth="1"/>
  </cols>
  <sheetData>
    <row r="1" spans="1:20" x14ac:dyDescent="0.25">
      <c r="A1" s="7" t="s">
        <v>191</v>
      </c>
    </row>
    <row r="2" spans="1:20" x14ac:dyDescent="0.25">
      <c r="A2" t="s">
        <v>192</v>
      </c>
    </row>
    <row r="3" spans="1:20" x14ac:dyDescent="0.25">
      <c r="A3" s="16" t="s">
        <v>195</v>
      </c>
      <c r="B3" s="16"/>
      <c r="C3" s="16"/>
      <c r="D3" s="16"/>
      <c r="E3" s="16"/>
      <c r="F3" s="16"/>
      <c r="G3" s="16"/>
      <c r="H3" s="16"/>
      <c r="I3" s="16"/>
    </row>
    <row r="4" spans="1:20" s="19" customFormat="1" x14ac:dyDescent="0.25">
      <c r="A4" s="19" t="s">
        <v>211</v>
      </c>
    </row>
    <row r="5" spans="1:20" s="14" customFormat="1" ht="75" x14ac:dyDescent="0.25">
      <c r="C5" s="14" t="s">
        <v>148</v>
      </c>
      <c r="D5" s="14" t="s">
        <v>172</v>
      </c>
      <c r="E5" s="14" t="s">
        <v>193</v>
      </c>
      <c r="F5" s="14" t="s">
        <v>190</v>
      </c>
      <c r="G5" s="17" t="s">
        <v>153</v>
      </c>
    </row>
    <row r="6" spans="1:20" ht="15.75" customHeight="1" x14ac:dyDescent="0.25">
      <c r="A6" t="s">
        <v>122</v>
      </c>
      <c r="B6" t="s">
        <v>124</v>
      </c>
      <c r="C6" t="s">
        <v>146</v>
      </c>
      <c r="E6" s="2">
        <v>20834</v>
      </c>
      <c r="F6" s="4">
        <v>0.5</v>
      </c>
      <c r="G6" s="3">
        <f>E6*F6</f>
        <v>10417</v>
      </c>
      <c r="J6" s="30"/>
      <c r="K6" s="30"/>
      <c r="L6" s="31"/>
      <c r="M6" s="31"/>
      <c r="O6" t="s">
        <v>149</v>
      </c>
      <c r="P6" t="s">
        <v>150</v>
      </c>
    </row>
    <row r="7" spans="1:20" x14ac:dyDescent="0.25">
      <c r="A7" t="s">
        <v>122</v>
      </c>
      <c r="B7" t="s">
        <v>125</v>
      </c>
      <c r="C7" t="s">
        <v>146</v>
      </c>
      <c r="E7" s="2">
        <v>27573</v>
      </c>
      <c r="F7" s="4">
        <v>0.1</v>
      </c>
      <c r="G7" s="3">
        <f>E7*F7</f>
        <v>2757.3</v>
      </c>
      <c r="O7" t="s">
        <v>151</v>
      </c>
      <c r="P7" t="s">
        <v>152</v>
      </c>
    </row>
    <row r="8" spans="1:20" x14ac:dyDescent="0.25">
      <c r="A8" s="19" t="s">
        <v>122</v>
      </c>
      <c r="B8" s="19" t="s">
        <v>126</v>
      </c>
      <c r="C8" s="19" t="s">
        <v>146</v>
      </c>
      <c r="D8" s="19"/>
      <c r="E8" s="20">
        <v>96165</v>
      </c>
      <c r="F8" s="21">
        <v>0.1</v>
      </c>
      <c r="G8" s="22">
        <v>0</v>
      </c>
      <c r="H8" s="19" t="s">
        <v>209</v>
      </c>
      <c r="I8" s="19"/>
      <c r="J8" s="19"/>
      <c r="K8" s="19"/>
      <c r="L8" s="19"/>
      <c r="O8" t="s">
        <v>154</v>
      </c>
    </row>
    <row r="9" spans="1:20" x14ac:dyDescent="0.25">
      <c r="A9" s="19" t="s">
        <v>122</v>
      </c>
      <c r="B9" s="19" t="s">
        <v>127</v>
      </c>
      <c r="C9" s="19" t="s">
        <v>146</v>
      </c>
      <c r="D9" s="19"/>
      <c r="E9" s="20">
        <f>174578+81731</f>
        <v>256309</v>
      </c>
      <c r="F9" s="21">
        <v>0.05</v>
      </c>
      <c r="G9" s="22">
        <f>E9*F9</f>
        <v>12815.45</v>
      </c>
      <c r="H9" s="19" t="s">
        <v>210</v>
      </c>
      <c r="O9" t="s">
        <v>155</v>
      </c>
      <c r="P9" t="s">
        <v>156</v>
      </c>
      <c r="R9" t="s">
        <v>157</v>
      </c>
      <c r="T9" t="s">
        <v>158</v>
      </c>
    </row>
    <row r="10" spans="1:20" x14ac:dyDescent="0.25">
      <c r="A10" t="s">
        <v>122</v>
      </c>
      <c r="B10" t="s">
        <v>0</v>
      </c>
      <c r="E10" s="2"/>
      <c r="F10" s="4"/>
      <c r="G10" s="3">
        <f>SUM(G6:G9)</f>
        <v>25989.75</v>
      </c>
    </row>
    <row r="11" spans="1:20" x14ac:dyDescent="0.25">
      <c r="A11" t="s">
        <v>122</v>
      </c>
      <c r="B11" t="s">
        <v>159</v>
      </c>
      <c r="E11" s="2"/>
      <c r="F11" s="4"/>
      <c r="G11" s="3">
        <f>106*0.5*0.85*43560.04</f>
        <v>1962379.8019999999</v>
      </c>
      <c r="H11" t="s">
        <v>194</v>
      </c>
    </row>
    <row r="12" spans="1:20" ht="15.75" x14ac:dyDescent="0.25">
      <c r="A12" s="9" t="s">
        <v>122</v>
      </c>
      <c r="B12" s="9" t="s">
        <v>160</v>
      </c>
      <c r="C12" s="9"/>
      <c r="D12" s="9"/>
      <c r="E12" s="9"/>
      <c r="F12" s="15"/>
      <c r="G12" s="10">
        <f>G10/G11</f>
        <v>1.3243995873536819E-2</v>
      </c>
    </row>
    <row r="13" spans="1:20" x14ac:dyDescent="0.25">
      <c r="F13" s="4"/>
      <c r="G13" s="5"/>
    </row>
    <row r="14" spans="1:20" x14ac:dyDescent="0.25">
      <c r="F14" s="4"/>
      <c r="G14" s="5"/>
    </row>
    <row r="15" spans="1:20" x14ac:dyDescent="0.25">
      <c r="A15" t="s">
        <v>123</v>
      </c>
      <c r="B15" t="s">
        <v>112</v>
      </c>
      <c r="C15" t="s">
        <v>147</v>
      </c>
      <c r="D15" t="s">
        <v>129</v>
      </c>
      <c r="F15" s="4"/>
    </row>
    <row r="16" spans="1:20" x14ac:dyDescent="0.25">
      <c r="A16" t="s">
        <v>123</v>
      </c>
      <c r="B16" t="s">
        <v>111</v>
      </c>
      <c r="C16" t="s">
        <v>147</v>
      </c>
      <c r="E16" s="2">
        <v>19056</v>
      </c>
      <c r="F16" s="4">
        <v>1</v>
      </c>
      <c r="G16" s="3">
        <f>E16*F16</f>
        <v>19056</v>
      </c>
      <c r="I16" t="s">
        <v>161</v>
      </c>
    </row>
    <row r="17" spans="1:9" x14ac:dyDescent="0.25">
      <c r="A17" t="s">
        <v>123</v>
      </c>
      <c r="B17" t="s">
        <v>108</v>
      </c>
      <c r="C17" t="s">
        <v>147</v>
      </c>
      <c r="D17" t="s">
        <v>128</v>
      </c>
      <c r="E17" s="2">
        <v>39988</v>
      </c>
      <c r="F17" s="4">
        <v>1</v>
      </c>
      <c r="G17" s="3">
        <f>E17*F17</f>
        <v>39988</v>
      </c>
      <c r="I17" t="s">
        <v>162</v>
      </c>
    </row>
    <row r="18" spans="1:9" x14ac:dyDescent="0.25">
      <c r="A18" t="s">
        <v>123</v>
      </c>
      <c r="B18" t="s">
        <v>100</v>
      </c>
      <c r="C18" t="s">
        <v>147</v>
      </c>
      <c r="D18" t="s">
        <v>128</v>
      </c>
      <c r="E18" s="3">
        <v>52791</v>
      </c>
      <c r="F18" s="4">
        <v>1</v>
      </c>
      <c r="G18" s="3">
        <f>E18*F18</f>
        <v>52791</v>
      </c>
    </row>
    <row r="19" spans="1:9" x14ac:dyDescent="0.25">
      <c r="A19" t="s">
        <v>123</v>
      </c>
      <c r="B19" t="s">
        <v>132</v>
      </c>
      <c r="C19" t="s">
        <v>147</v>
      </c>
      <c r="D19" t="s">
        <v>130</v>
      </c>
      <c r="F19" s="4"/>
    </row>
    <row r="20" spans="1:9" x14ac:dyDescent="0.25">
      <c r="A20" t="s">
        <v>123</v>
      </c>
      <c r="B20" t="s">
        <v>133</v>
      </c>
      <c r="C20" t="s">
        <v>146</v>
      </c>
      <c r="E20">
        <v>25666</v>
      </c>
      <c r="F20" s="4">
        <v>0.1</v>
      </c>
      <c r="G20" s="3">
        <f>E20*F20</f>
        <v>2566.6000000000004</v>
      </c>
    </row>
    <row r="21" spans="1:9" x14ac:dyDescent="0.25">
      <c r="A21" t="s">
        <v>123</v>
      </c>
      <c r="B21" t="s">
        <v>134</v>
      </c>
      <c r="C21" t="s">
        <v>146</v>
      </c>
      <c r="D21" t="s">
        <v>145</v>
      </c>
      <c r="F21" s="4"/>
    </row>
    <row r="22" spans="1:9" x14ac:dyDescent="0.25">
      <c r="A22" t="s">
        <v>123</v>
      </c>
      <c r="B22" t="s">
        <v>135</v>
      </c>
      <c r="C22" t="s">
        <v>147</v>
      </c>
      <c r="D22" t="s">
        <v>131</v>
      </c>
      <c r="F22" s="4"/>
    </row>
    <row r="23" spans="1:9" x14ac:dyDescent="0.25">
      <c r="A23" s="19" t="s">
        <v>123</v>
      </c>
      <c r="B23" s="19" t="s">
        <v>136</v>
      </c>
      <c r="C23" s="19" t="s">
        <v>146</v>
      </c>
      <c r="D23" s="19"/>
      <c r="E23" s="20">
        <v>15229</v>
      </c>
      <c r="F23" s="21">
        <v>0.5</v>
      </c>
      <c r="G23" s="22">
        <v>0</v>
      </c>
      <c r="H23" s="19" t="s">
        <v>212</v>
      </c>
      <c r="I23" s="19"/>
    </row>
    <row r="24" spans="1:9" x14ac:dyDescent="0.25">
      <c r="A24" t="s">
        <v>123</v>
      </c>
      <c r="B24" t="s">
        <v>137</v>
      </c>
      <c r="C24" t="s">
        <v>146</v>
      </c>
      <c r="D24" t="s">
        <v>145</v>
      </c>
      <c r="F24" s="4"/>
    </row>
    <row r="25" spans="1:9" x14ac:dyDescent="0.25">
      <c r="A25" t="s">
        <v>123</v>
      </c>
      <c r="B25" t="s">
        <v>121</v>
      </c>
      <c r="C25" t="s">
        <v>147</v>
      </c>
      <c r="D25" t="s">
        <v>128</v>
      </c>
      <c r="E25" s="2">
        <v>32130</v>
      </c>
      <c r="F25" s="4">
        <v>1</v>
      </c>
      <c r="G25" s="3">
        <f>E25*F25</f>
        <v>32130</v>
      </c>
    </row>
    <row r="26" spans="1:9" x14ac:dyDescent="0.25">
      <c r="A26" t="s">
        <v>123</v>
      </c>
      <c r="B26" t="s">
        <v>138</v>
      </c>
      <c r="C26" t="s">
        <v>147</v>
      </c>
      <c r="D26" t="s">
        <v>139</v>
      </c>
      <c r="F26" s="4"/>
    </row>
    <row r="27" spans="1:9" x14ac:dyDescent="0.25">
      <c r="A27" t="s">
        <v>123</v>
      </c>
      <c r="B27" t="s">
        <v>140</v>
      </c>
      <c r="C27" t="s">
        <v>146</v>
      </c>
      <c r="E27" s="2">
        <v>19200</v>
      </c>
      <c r="F27" s="4">
        <v>0.5</v>
      </c>
      <c r="G27" s="3">
        <f>E27*F27</f>
        <v>9600</v>
      </c>
      <c r="I27" t="s">
        <v>163</v>
      </c>
    </row>
    <row r="28" spans="1:9" x14ac:dyDescent="0.25">
      <c r="A28" t="s">
        <v>123</v>
      </c>
      <c r="B28" t="s">
        <v>141</v>
      </c>
      <c r="C28" t="s">
        <v>31</v>
      </c>
      <c r="D28" t="s">
        <v>142</v>
      </c>
      <c r="F28" s="4"/>
    </row>
    <row r="29" spans="1:9" x14ac:dyDescent="0.25">
      <c r="A29" t="s">
        <v>123</v>
      </c>
      <c r="B29" t="s">
        <v>143</v>
      </c>
      <c r="C29" t="s">
        <v>146</v>
      </c>
      <c r="E29">
        <v>36000</v>
      </c>
      <c r="F29" s="4">
        <v>0.33</v>
      </c>
      <c r="G29" s="3">
        <f>E29*F29</f>
        <v>11880</v>
      </c>
      <c r="I29" t="s">
        <v>164</v>
      </c>
    </row>
    <row r="30" spans="1:9" x14ac:dyDescent="0.25">
      <c r="A30" t="s">
        <v>123</v>
      </c>
      <c r="B30" t="s">
        <v>144</v>
      </c>
      <c r="C30" t="s">
        <v>146</v>
      </c>
      <c r="E30" s="2">
        <v>25253</v>
      </c>
      <c r="F30" s="4">
        <v>0.5</v>
      </c>
      <c r="G30" s="3">
        <f>E30*F30</f>
        <v>12626.5</v>
      </c>
      <c r="I30" t="s">
        <v>165</v>
      </c>
    </row>
    <row r="31" spans="1:9" x14ac:dyDescent="0.25">
      <c r="A31" t="s">
        <v>123</v>
      </c>
      <c r="B31" t="s">
        <v>166</v>
      </c>
      <c r="G31" s="6">
        <f>SUM(G16:G30)</f>
        <v>180638.1</v>
      </c>
    </row>
    <row r="32" spans="1:9" x14ac:dyDescent="0.25">
      <c r="A32" t="s">
        <v>123</v>
      </c>
      <c r="B32" t="s">
        <v>159</v>
      </c>
      <c r="E32" s="2"/>
      <c r="G32" s="3">
        <f>106*0.5*0.85*43560.04</f>
        <v>1962379.8019999999</v>
      </c>
    </row>
    <row r="33" spans="1:7" ht="18.75" x14ac:dyDescent="0.3">
      <c r="A33" s="11" t="s">
        <v>123</v>
      </c>
      <c r="B33" s="11" t="s">
        <v>160</v>
      </c>
      <c r="C33" s="11"/>
      <c r="D33" s="11"/>
      <c r="E33" s="11"/>
      <c r="F33" s="11"/>
      <c r="G33" s="12">
        <f>G31/G32</f>
        <v>9.2050529574294923E-2</v>
      </c>
    </row>
    <row r="35" spans="1:7" ht="18.75" x14ac:dyDescent="0.3">
      <c r="A35" s="11" t="s">
        <v>167</v>
      </c>
    </row>
    <row r="36" spans="1:7" x14ac:dyDescent="0.25">
      <c r="B36" t="s">
        <v>166</v>
      </c>
      <c r="G36" s="6">
        <f>G10+G31</f>
        <v>206627.85</v>
      </c>
    </row>
    <row r="37" spans="1:7" x14ac:dyDescent="0.25">
      <c r="B37" t="s">
        <v>159</v>
      </c>
      <c r="G37" s="6">
        <f>G11+G32</f>
        <v>3924759.6039999998</v>
      </c>
    </row>
    <row r="38" spans="1:7" x14ac:dyDescent="0.25">
      <c r="B38" t="s">
        <v>171</v>
      </c>
      <c r="G38" s="5">
        <f>G36/G37</f>
        <v>5.2647262723915872E-2</v>
      </c>
    </row>
    <row r="39" spans="1:7" x14ac:dyDescent="0.25">
      <c r="B39" t="s">
        <v>168</v>
      </c>
      <c r="G39" s="6">
        <f>G17+G18+G25</f>
        <v>124909</v>
      </c>
    </row>
    <row r="40" spans="1:7" x14ac:dyDescent="0.25">
      <c r="B40" t="s">
        <v>200</v>
      </c>
      <c r="G40" s="6">
        <f>G36-G39</f>
        <v>81718.850000000006</v>
      </c>
    </row>
    <row r="41" spans="1:7" x14ac:dyDescent="0.25">
      <c r="B41" t="s">
        <v>170</v>
      </c>
      <c r="G41" s="5">
        <f>G40/G37</f>
        <v>2.0821364426171364E-2</v>
      </c>
    </row>
    <row r="43" spans="1:7" x14ac:dyDescent="0.25">
      <c r="A43" s="7" t="s">
        <v>169</v>
      </c>
    </row>
    <row r="44" spans="1:7" x14ac:dyDescent="0.25">
      <c r="A44" s="7" t="s">
        <v>207</v>
      </c>
    </row>
    <row r="45" spans="1:7" x14ac:dyDescent="0.25">
      <c r="A45" s="7"/>
    </row>
    <row r="46" spans="1:7" x14ac:dyDescent="0.25">
      <c r="A46" s="7"/>
      <c r="G46" s="5"/>
    </row>
    <row r="47" spans="1:7" x14ac:dyDescent="0.25">
      <c r="A47" s="7"/>
      <c r="G47" s="5"/>
    </row>
    <row r="48" spans="1:7" x14ac:dyDescent="0.25">
      <c r="A48" s="7"/>
    </row>
    <row r="49" spans="1:7" x14ac:dyDescent="0.25">
      <c r="G49" s="5"/>
    </row>
    <row r="50" spans="1:7" x14ac:dyDescent="0.25">
      <c r="G50" s="5"/>
    </row>
    <row r="51" spans="1:7" x14ac:dyDescent="0.25">
      <c r="A51" s="7"/>
    </row>
    <row r="52" spans="1:7" x14ac:dyDescent="0.25">
      <c r="G52" s="5"/>
    </row>
    <row r="53" spans="1:7" x14ac:dyDescent="0.25">
      <c r="G53" s="5"/>
    </row>
  </sheetData>
  <sortState ref="A7:J23">
    <sortCondition descending="1" ref="A7:A23"/>
  </sortState>
  <mergeCells count="2">
    <mergeCell ref="J6:K6"/>
    <mergeCell ref="L6:M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" sqref="G1"/>
    </sheetView>
  </sheetViews>
  <sheetFormatPr defaultRowHeight="15" x14ac:dyDescent="0.25"/>
  <cols>
    <col min="1" max="1" width="33.28515625" customWidth="1"/>
    <col min="2" max="2" width="10.28515625" customWidth="1"/>
    <col min="3" max="3" width="14.140625" style="3" customWidth="1"/>
    <col min="4" max="4" width="14.85546875" customWidth="1"/>
  </cols>
  <sheetData>
    <row r="1" spans="1:4" ht="17.25" customHeight="1" x14ac:dyDescent="0.3">
      <c r="A1" s="32" t="s">
        <v>663</v>
      </c>
      <c r="B1" s="32"/>
      <c r="C1" s="32"/>
      <c r="D1" s="32"/>
    </row>
    <row r="2" spans="1:4" x14ac:dyDescent="0.25">
      <c r="A2" s="33" t="s">
        <v>662</v>
      </c>
      <c r="B2" s="33"/>
      <c r="C2" s="33"/>
      <c r="D2" s="33"/>
    </row>
    <row r="3" spans="1:4" ht="45.75" customHeight="1" x14ac:dyDescent="0.25">
      <c r="A3" s="14" t="s">
        <v>660</v>
      </c>
      <c r="B3" s="14" t="s">
        <v>664</v>
      </c>
      <c r="C3" s="27" t="s">
        <v>661</v>
      </c>
      <c r="D3" s="14" t="s">
        <v>666</v>
      </c>
    </row>
    <row r="4" spans="1:4" x14ac:dyDescent="0.25">
      <c r="A4" t="s">
        <v>0</v>
      </c>
      <c r="B4">
        <v>335</v>
      </c>
      <c r="C4" s="3">
        <f>16500/B4</f>
        <v>49.253731343283583</v>
      </c>
      <c r="D4" s="3">
        <f>10000*B4/16500</f>
        <v>203.03030303030303</v>
      </c>
    </row>
    <row r="5" spans="1:4" x14ac:dyDescent="0.25">
      <c r="A5" s="16" t="s">
        <v>222</v>
      </c>
      <c r="B5" s="16">
        <v>76</v>
      </c>
      <c r="C5" s="29">
        <f t="shared" ref="C5:C12" si="0">16500/B5</f>
        <v>217.10526315789474</v>
      </c>
      <c r="D5" s="29">
        <f t="shared" ref="D5:D12" si="1">10000*B5/16500</f>
        <v>46.060606060606062</v>
      </c>
    </row>
    <row r="6" spans="1:4" x14ac:dyDescent="0.25">
      <c r="A6" t="s">
        <v>590</v>
      </c>
      <c r="B6">
        <v>48</v>
      </c>
      <c r="C6" s="3">
        <f t="shared" si="0"/>
        <v>343.75</v>
      </c>
      <c r="D6" s="3">
        <f t="shared" si="1"/>
        <v>29.09090909090909</v>
      </c>
    </row>
    <row r="7" spans="1:4" x14ac:dyDescent="0.25">
      <c r="A7" s="16" t="s">
        <v>565</v>
      </c>
      <c r="B7" s="16">
        <v>25</v>
      </c>
      <c r="C7" s="29">
        <f t="shared" si="0"/>
        <v>660</v>
      </c>
      <c r="D7" s="29">
        <f t="shared" si="1"/>
        <v>15.151515151515152</v>
      </c>
    </row>
    <row r="8" spans="1:4" x14ac:dyDescent="0.25">
      <c r="A8" t="s">
        <v>218</v>
      </c>
      <c r="B8">
        <v>14</v>
      </c>
      <c r="C8" s="3">
        <f t="shared" si="0"/>
        <v>1178.5714285714287</v>
      </c>
      <c r="D8" s="3">
        <f t="shared" si="1"/>
        <v>8.4848484848484844</v>
      </c>
    </row>
    <row r="9" spans="1:4" x14ac:dyDescent="0.25">
      <c r="A9" s="16" t="s">
        <v>510</v>
      </c>
      <c r="B9" s="16">
        <v>12</v>
      </c>
      <c r="C9" s="29">
        <f t="shared" si="0"/>
        <v>1375</v>
      </c>
      <c r="D9" s="29">
        <f t="shared" si="1"/>
        <v>7.2727272727272725</v>
      </c>
    </row>
    <row r="10" spans="1:4" x14ac:dyDescent="0.25">
      <c r="A10" t="s">
        <v>503</v>
      </c>
      <c r="B10">
        <v>3</v>
      </c>
      <c r="C10" s="3">
        <f t="shared" si="0"/>
        <v>5500</v>
      </c>
      <c r="D10" s="3">
        <f t="shared" si="1"/>
        <v>1.8181818181818181</v>
      </c>
    </row>
    <row r="11" spans="1:4" x14ac:dyDescent="0.25">
      <c r="A11" t="s">
        <v>519</v>
      </c>
      <c r="B11">
        <v>3</v>
      </c>
      <c r="C11" s="3">
        <f t="shared" si="0"/>
        <v>5500</v>
      </c>
      <c r="D11" s="3">
        <f t="shared" si="1"/>
        <v>1.8181818181818181</v>
      </c>
    </row>
    <row r="12" spans="1:4" x14ac:dyDescent="0.25">
      <c r="A12" t="s">
        <v>550</v>
      </c>
      <c r="B12">
        <v>3</v>
      </c>
      <c r="C12" s="3">
        <f t="shared" si="0"/>
        <v>5500</v>
      </c>
      <c r="D12" s="3">
        <f t="shared" si="1"/>
        <v>1.8181818181818181</v>
      </c>
    </row>
    <row r="14" spans="1:4" x14ac:dyDescent="0.25">
      <c r="A14" t="s">
        <v>667</v>
      </c>
    </row>
  </sheetData>
  <sortState ref="A2:B33">
    <sortCondition descending="1" ref="B2:B33"/>
  </sortState>
  <mergeCells count="2">
    <mergeCell ref="A1:D1"/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defaultRowHeight="15" x14ac:dyDescent="0.25"/>
  <cols>
    <col min="1" max="1" width="39.7109375" customWidth="1"/>
    <col min="2" max="4" width="13.28515625" customWidth="1"/>
  </cols>
  <sheetData>
    <row r="1" spans="1:4" x14ac:dyDescent="0.25">
      <c r="A1" s="7" t="s">
        <v>189</v>
      </c>
    </row>
    <row r="2" spans="1:4" x14ac:dyDescent="0.25">
      <c r="A2" t="s">
        <v>188</v>
      </c>
    </row>
    <row r="3" spans="1:4" x14ac:dyDescent="0.25">
      <c r="A3" s="19" t="s">
        <v>213</v>
      </c>
      <c r="B3" s="19"/>
      <c r="C3" s="19"/>
      <c r="D3" s="19"/>
    </row>
    <row r="4" spans="1:4" ht="60" x14ac:dyDescent="0.25">
      <c r="B4" s="18" t="s">
        <v>201</v>
      </c>
      <c r="C4" s="18" t="s">
        <v>202</v>
      </c>
      <c r="D4" s="18" t="s">
        <v>203</v>
      </c>
    </row>
    <row r="6" spans="1:4" x14ac:dyDescent="0.25">
      <c r="A6" t="s">
        <v>197</v>
      </c>
      <c r="B6" s="5">
        <f>'Vacancy estimate'!G12</f>
        <v>1.3243995873536819E-2</v>
      </c>
      <c r="C6" s="5">
        <f>(0.85/0.75)*B6</f>
        <v>1.5009861990008394E-2</v>
      </c>
      <c r="D6" s="5">
        <f>(0.85/0.65)*B6</f>
        <v>1.7319071526932763E-2</v>
      </c>
    </row>
    <row r="7" spans="1:4" x14ac:dyDescent="0.25">
      <c r="A7" t="s">
        <v>198</v>
      </c>
      <c r="B7" s="5">
        <f>'Vacancy estimate'!G33</f>
        <v>9.2050529574294923E-2</v>
      </c>
      <c r="C7" s="5">
        <f t="shared" ref="C7:C9" si="0">(0.85/0.75)*B7</f>
        <v>0.10432393351753425</v>
      </c>
      <c r="D7" s="5">
        <f t="shared" ref="D7:D9" si="1">(0.85/0.65)*B7</f>
        <v>0.12037376944330874</v>
      </c>
    </row>
    <row r="8" spans="1:4" x14ac:dyDescent="0.25">
      <c r="A8" t="s">
        <v>196</v>
      </c>
      <c r="B8" s="5">
        <f>'Vacancy estimate'!G38</f>
        <v>5.2647262723915872E-2</v>
      </c>
      <c r="C8" s="5">
        <f t="shared" si="0"/>
        <v>5.966689775377132E-2</v>
      </c>
      <c r="D8" s="5">
        <f t="shared" si="1"/>
        <v>6.8846420485120755E-2</v>
      </c>
    </row>
    <row r="9" spans="1:4" x14ac:dyDescent="0.25">
      <c r="A9" t="s">
        <v>199</v>
      </c>
      <c r="B9" s="5">
        <f>'Vacancy estimate'!G41</f>
        <v>2.0821364426171364E-2</v>
      </c>
      <c r="C9" s="5">
        <f t="shared" si="0"/>
        <v>2.3597546349660877E-2</v>
      </c>
      <c r="D9" s="5">
        <f t="shared" si="1"/>
        <v>2.7227938095762554E-2</v>
      </c>
    </row>
    <row r="12" spans="1:4" x14ac:dyDescent="0.25">
      <c r="A12" s="7"/>
    </row>
    <row r="15" spans="1:4" x14ac:dyDescent="0.25">
      <c r="B15" s="18"/>
      <c r="C15" s="18"/>
      <c r="D15" s="18"/>
    </row>
    <row r="17" spans="2:4" x14ac:dyDescent="0.25">
      <c r="B17" s="5"/>
      <c r="C17" s="5"/>
      <c r="D17" s="5"/>
    </row>
    <row r="18" spans="2:4" x14ac:dyDescent="0.25">
      <c r="B18" s="5"/>
      <c r="C18" s="5"/>
      <c r="D18" s="5"/>
    </row>
    <row r="19" spans="2:4" x14ac:dyDescent="0.25">
      <c r="B19" s="5"/>
      <c r="C19" s="5"/>
      <c r="D19" s="5"/>
    </row>
    <row r="20" spans="2:4" x14ac:dyDescent="0.25">
      <c r="B20" s="5"/>
      <c r="C20" s="5"/>
      <c r="D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Building inventory</vt:lpstr>
      <vt:lpstr>Business inventory</vt:lpstr>
      <vt:lpstr>Vacancy estimate</vt:lpstr>
      <vt:lpstr>Sheet3</vt:lpstr>
      <vt:lpstr>Brief table of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 Research</dc:creator>
  <cp:lastModifiedBy>Direct Research</cp:lastModifiedBy>
  <dcterms:created xsi:type="dcterms:W3CDTF">2019-01-28T19:59:36Z</dcterms:created>
  <dcterms:modified xsi:type="dcterms:W3CDTF">2020-03-27T19:08:15Z</dcterms:modified>
</cp:coreProperties>
</file>