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2021" sheetId="1" r:id="rId1"/>
    <sheet name="Image of TOV March 2021 notice" sheetId="2" r:id="rId2"/>
    <sheet name="2019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<sst xmlns="http://schemas.openxmlformats.org/spreadsheetml/2006/main" count="48" uniqueCount="32">
  <si>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Checking the algebra on the Town of Vienna real estate tax increase</t>
  </si>
  <si>
    <t>Rockingham County 2018</t>
  </si>
  <si>
    <t>Arlington County 2016</t>
  </si>
  <si>
    <t>Charlottes-ville 2018</t>
  </si>
  <si>
    <t>Town of Vienna, 2019</t>
  </si>
  <si>
    <t>Town of Vienna, corrected</t>
  </si>
  <si>
    <t>Increase in property assessment (as stated in notice)</t>
  </si>
  <si>
    <t>Current rate per hundred (found on jurisdiction websites, mostly)</t>
  </si>
  <si>
    <t>Calculated revenue-neutral rate (rate that would yield same total taxes as last year)</t>
  </si>
  <si>
    <t>Stated revenue-neutral rate -- here's what the legal notice actually said (or, last column, should have said)</t>
  </si>
  <si>
    <t>Proposed property tax rate for the coming year</t>
  </si>
  <si>
    <t>Actual increase, compared to the correct revenue-neutral rate</t>
  </si>
  <si>
    <t>Stated increase, compared to the revenue-neutral rate</t>
  </si>
  <si>
    <t>Increase in tax, relative to revenue-neutral rate, as stated in notice</t>
  </si>
  <si>
    <t>Increase, as calculated as % of revenue netral tax rate</t>
  </si>
  <si>
    <t>Numbers that should match, and do, to within rounding error</t>
  </si>
  <si>
    <t>https://www.rockinghamcountyva.gov/DocumentCenter/View/2636</t>
  </si>
  <si>
    <t>https://content.govdelivery.com/accounts/VAARLINGTON/bulletins/138729f</t>
  </si>
  <si>
    <t>https://www.dailyprogress.com/notice-of-proposed-real-property-tax-increase/article_78bff96c-d6c6-52f1-8c64-47efc28cb13e.html</t>
  </si>
  <si>
    <t>https://www.viennava.gov/DocumentCenter/View/2117</t>
  </si>
  <si>
    <t>Numbers that should match, but don't</t>
  </si>
  <si>
    <t>Checking the algebra on the Town of Vienna real estate tax increase to be passed in 2021, for "FY 2022"</t>
  </si>
  <si>
    <t>Town of Vienna, 2021</t>
  </si>
  <si>
    <t>Current rate per hundred</t>
  </si>
  <si>
    <t xml:space="preserve">Stated revenue-neutral rate -- here's what the legal notice actually said </t>
  </si>
  <si>
    <t>NOTE that this calculation, for the Town of Vienna, was done using a proposed rate that would be unchanged from the current rate of 0.2250.  You can see that in the Town Notice on the next sheet.</t>
  </si>
  <si>
    <t>Calculated</t>
  </si>
  <si>
    <t>As-stated by TOV</t>
  </si>
  <si>
    <t>These should match, but don't.</t>
  </si>
  <si>
    <t>Source</t>
  </si>
  <si>
    <t>Notes</t>
  </si>
  <si>
    <t>Source:  https://vienna-va.legistar.com/LegislationDetail.aspx?ID=4918577&amp;GUID=661A6886-6015-43CF-8B21-5C12F2F9DE2A&amp;Options=&amp;Search=&amp;FullText=1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</si>
</sst>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.000_);_(* \(#,##0.000\);_(* &quot;-&quot;??_);_(@_)"/>
    <numFmt numFmtId="166" formatCode="_(* #,##0.0000_);_(* \(#,##0.0000\);_(* &quot;-&quot;??_);_(@_)"/>
    <numFmt numFmtId="167" formatCode="0.0%"/>
    <numFmt numFmtId="168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10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0" fontId="0" fillId="0" borderId="0" xfId="59" applyNumberFormat="1" applyFont="1" applyFill="1" applyAlignment="1">
      <alignment/>
    </xf>
    <xf numFmtId="164" fontId="0" fillId="0" borderId="0" xfId="59" applyNumberFormat="1" applyFont="1" applyAlignment="1">
      <alignment/>
    </xf>
    <xf numFmtId="0" fontId="0" fillId="0" borderId="0" xfId="0" applyFill="1" applyAlignment="1">
      <alignment/>
    </xf>
    <xf numFmtId="43" fontId="0" fillId="33" borderId="0" xfId="42" applyFont="1" applyFill="1" applyAlignment="1">
      <alignment/>
    </xf>
    <xf numFmtId="165" fontId="0" fillId="33" borderId="0" xfId="42" applyNumberFormat="1" applyFont="1" applyFill="1" applyAlignment="1">
      <alignment/>
    </xf>
    <xf numFmtId="166" fontId="0" fillId="33" borderId="0" xfId="42" applyNumberFormat="1" applyFont="1" applyFill="1" applyAlignment="1">
      <alignment/>
    </xf>
    <xf numFmtId="166" fontId="0" fillId="34" borderId="0" xfId="42" applyNumberFormat="1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6" fontId="0" fillId="33" borderId="0" xfId="0" applyNumberFormat="1" applyFill="1" applyAlignment="1">
      <alignment/>
    </xf>
    <xf numFmtId="43" fontId="0" fillId="33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167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167" fontId="19" fillId="34" borderId="0" xfId="0" applyNumberFormat="1" applyFont="1" applyFill="1" applyAlignment="1">
      <alignment/>
    </xf>
    <xf numFmtId="167" fontId="0" fillId="33" borderId="0" xfId="59" applyNumberFormat="1" applyFont="1" applyFill="1" applyAlignment="1">
      <alignment/>
    </xf>
    <xf numFmtId="10" fontId="0" fillId="33" borderId="0" xfId="59" applyNumberFormat="1" applyFont="1" applyFill="1" applyAlignment="1">
      <alignment/>
    </xf>
    <xf numFmtId="167" fontId="0" fillId="34" borderId="0" xfId="59" applyNumberFormat="1" applyFont="1" applyFill="1" applyAlignment="1">
      <alignment/>
    </xf>
    <xf numFmtId="167" fontId="0" fillId="0" borderId="0" xfId="59" applyNumberFormat="1" applyFont="1" applyFill="1" applyAlignment="1">
      <alignment/>
    </xf>
    <xf numFmtId="167" fontId="19" fillId="0" borderId="0" xfId="59" applyNumberFormat="1" applyFont="1" applyFill="1" applyAlignment="1">
      <alignment/>
    </xf>
    <xf numFmtId="0" fontId="19" fillId="33" borderId="0" xfId="0" applyFont="1" applyFill="1" applyAlignment="1">
      <alignment/>
    </xf>
    <xf numFmtId="0" fontId="32" fillId="0" borderId="0" xfId="53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0" applyNumberFormat="1" applyFill="1" applyAlignment="1">
      <alignment/>
    </xf>
    <xf numFmtId="10" fontId="19" fillId="0" borderId="0" xfId="0" applyNumberFormat="1" applyFont="1" applyFill="1" applyAlignment="1">
      <alignment/>
    </xf>
    <xf numFmtId="164" fontId="0" fillId="0" borderId="0" xfId="59" applyNumberFormat="1" applyFont="1" applyAlignment="1">
      <alignment/>
    </xf>
    <xf numFmtId="0" fontId="0" fillId="0" borderId="0" xfId="0" applyFill="1" applyAlignment="1">
      <alignment horizontal="center" wrapText="1"/>
    </xf>
    <xf numFmtId="0" fontId="0" fillId="35" borderId="0" xfId="0" applyFill="1" applyAlignment="1">
      <alignment horizontal="center" wrapText="1"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0" fontId="0" fillId="36" borderId="0" xfId="59" applyNumberFormat="1" applyFont="1" applyFill="1" applyAlignment="1">
      <alignment/>
    </xf>
    <xf numFmtId="0" fontId="38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133350</xdr:colOff>
      <xdr:row>33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642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rockinghamcountyva.gov/DocumentCenter/View/2636" TargetMode="External" /><Relationship Id="rId2" Type="http://schemas.openxmlformats.org/officeDocument/2006/relationships/hyperlink" Target="https://content.govdelivery.com/accounts/VAARLINGTON/bulletins/138729f" TargetMode="External" /><Relationship Id="rId3" Type="http://schemas.openxmlformats.org/officeDocument/2006/relationships/hyperlink" Target="https://www.dailyprogress.com/notice-of-proposed-real-property-tax-increase/article_78bff96c-d6c6-52f1-8c64-47efc28cb13e.htm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3.140625" style="0" customWidth="1"/>
    <col min="3" max="3" width="1.421875" style="0" customWidth="1"/>
    <col min="4" max="4" width="18.00390625" style="0" customWidth="1"/>
    <col min="5" max="5" width="16.00390625" style="8" customWidth="1"/>
  </cols>
  <sheetData>
    <row r="1" spans="1:5" s="2" customFormat="1" ht="47.25">
      <c r="A1" s="1" t="s">
        <v>21</v>
      </c>
      <c r="B1" s="3" t="s">
        <v>22</v>
      </c>
      <c r="D1" s="1" t="s">
        <v>29</v>
      </c>
      <c r="E1" s="37" t="s">
        <v>30</v>
      </c>
    </row>
    <row r="3" spans="1:4" ht="15">
      <c r="A3" t="s">
        <v>6</v>
      </c>
      <c r="B3" s="36">
        <v>0.042</v>
      </c>
      <c r="D3" t="s">
        <v>27</v>
      </c>
    </row>
    <row r="4" spans="1:4" ht="15">
      <c r="A4" s="31" t="s">
        <v>23</v>
      </c>
      <c r="B4" s="34">
        <v>0.225</v>
      </c>
      <c r="D4" t="s">
        <v>27</v>
      </c>
    </row>
    <row r="5" spans="1:5" ht="15">
      <c r="A5" s="7" t="s">
        <v>8</v>
      </c>
      <c r="B5" s="28">
        <f>B4/(1+B3)</f>
        <v>0.21593090211132437</v>
      </c>
      <c r="D5" t="s">
        <v>26</v>
      </c>
      <c r="E5" s="32" t="s">
        <v>28</v>
      </c>
    </row>
    <row r="6" spans="1:5" ht="15">
      <c r="A6" t="s">
        <v>24</v>
      </c>
      <c r="B6" s="8">
        <v>0.2199</v>
      </c>
      <c r="D6" t="s">
        <v>27</v>
      </c>
      <c r="E6" s="32"/>
    </row>
    <row r="7" s="8" customFormat="1" ht="15"/>
    <row r="8" spans="1:4" ht="15">
      <c r="A8" t="s">
        <v>10</v>
      </c>
      <c r="B8" s="35">
        <v>0.225</v>
      </c>
      <c r="D8" t="s">
        <v>27</v>
      </c>
    </row>
    <row r="9" spans="1:5" ht="15">
      <c r="A9" t="s">
        <v>11</v>
      </c>
      <c r="B9" s="29">
        <f>B8-B5</f>
        <v>0.009069097888675631</v>
      </c>
      <c r="D9" t="s">
        <v>26</v>
      </c>
      <c r="E9" s="32" t="s">
        <v>28</v>
      </c>
    </row>
    <row r="10" spans="1:5" ht="15">
      <c r="A10" t="s">
        <v>12</v>
      </c>
      <c r="B10" s="8">
        <v>0.0051</v>
      </c>
      <c r="D10" t="s">
        <v>27</v>
      </c>
      <c r="E10" s="32"/>
    </row>
    <row r="11" ht="15">
      <c r="B11" s="8"/>
    </row>
    <row r="12" spans="1:5" ht="15">
      <c r="A12" t="s">
        <v>14</v>
      </c>
      <c r="B12" s="36">
        <f>B9/B5</f>
        <v>0.04200000000000004</v>
      </c>
      <c r="D12" t="s">
        <v>26</v>
      </c>
      <c r="E12" s="32" t="s">
        <v>28</v>
      </c>
    </row>
    <row r="13" spans="1:5" ht="15">
      <c r="A13" t="s">
        <v>13</v>
      </c>
      <c r="B13" s="30">
        <v>0.0231</v>
      </c>
      <c r="D13" t="s">
        <v>27</v>
      </c>
      <c r="E13" s="32"/>
    </row>
    <row r="14" spans="1:3" ht="15">
      <c r="A14" s="8"/>
      <c r="B14" s="25"/>
      <c r="C14" s="8"/>
    </row>
    <row r="15" spans="1:3" ht="20.25" customHeight="1">
      <c r="A15" s="33" t="s">
        <v>25</v>
      </c>
      <c r="B15" s="33"/>
      <c r="C15" s="33"/>
    </row>
    <row r="16" spans="1:3" ht="15">
      <c r="A16" s="33"/>
      <c r="B16" s="33"/>
      <c r="C16" s="33"/>
    </row>
    <row r="17" ht="15">
      <c r="A17" s="8"/>
    </row>
    <row r="18" ht="15.75" customHeight="1"/>
  </sheetData>
  <sheetProtection/>
  <mergeCells count="4">
    <mergeCell ref="A15:C16"/>
    <mergeCell ref="E5:E6"/>
    <mergeCell ref="E9:E10"/>
    <mergeCell ref="E12:E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6:A36"/>
  <sheetViews>
    <sheetView zoomScalePageLayoutView="0" workbookViewId="0" topLeftCell="A1">
      <selection activeCell="A37" sqref="A37"/>
    </sheetView>
  </sheetViews>
  <sheetFormatPr defaultColWidth="9.140625" defaultRowHeight="15"/>
  <sheetData>
    <row r="36" ht="15">
      <c r="A36" t="s">
        <v>31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83.140625" style="0" customWidth="1"/>
    <col min="2" max="2" width="11.57421875" style="0" customWidth="1"/>
    <col min="3" max="3" width="1.7109375" style="0" customWidth="1"/>
    <col min="5" max="5" width="1.57421875" style="0" customWidth="1"/>
    <col min="6" max="6" width="9.8515625" style="0" customWidth="1"/>
    <col min="7" max="7" width="1.7109375" style="0" customWidth="1"/>
    <col min="9" max="9" width="1.421875" style="0" customWidth="1"/>
  </cols>
  <sheetData>
    <row r="1" spans="1:10" s="2" customFormat="1" ht="60">
      <c r="A1" s="1" t="s">
        <v>0</v>
      </c>
      <c r="B1" s="2" t="s">
        <v>1</v>
      </c>
      <c r="D1" s="2" t="s">
        <v>2</v>
      </c>
      <c r="F1" s="2" t="s">
        <v>3</v>
      </c>
      <c r="H1" s="3" t="s">
        <v>4</v>
      </c>
      <c r="J1" s="1" t="s">
        <v>5</v>
      </c>
    </row>
    <row r="3" spans="1:10" ht="15">
      <c r="A3" t="s">
        <v>6</v>
      </c>
      <c r="B3" s="4">
        <v>0.0228</v>
      </c>
      <c r="D3" s="4">
        <v>0.0207</v>
      </c>
      <c r="F3" s="4">
        <v>0.14639</v>
      </c>
      <c r="H3" s="5">
        <v>0.056</v>
      </c>
      <c r="J3" s="6">
        <v>0.056</v>
      </c>
    </row>
    <row r="4" spans="1:10" ht="15">
      <c r="A4" s="7" t="s">
        <v>7</v>
      </c>
      <c r="B4">
        <v>0.74</v>
      </c>
      <c r="D4">
        <v>0.983</v>
      </c>
      <c r="F4">
        <v>0.95</v>
      </c>
      <c r="H4">
        <v>0.225</v>
      </c>
      <c r="J4" s="8">
        <v>0.225</v>
      </c>
    </row>
    <row r="5" spans="1:10" ht="15">
      <c r="A5" s="7" t="s">
        <v>8</v>
      </c>
      <c r="B5" s="9">
        <f>B4/(1+B3)</f>
        <v>0.7235041063746579</v>
      </c>
      <c r="D5" s="10">
        <f>D4/(1+D3)</f>
        <v>0.963064563534829</v>
      </c>
      <c r="F5" s="11">
        <f>F4/(1+F3)</f>
        <v>0.8286883172393339</v>
      </c>
      <c r="H5" s="12">
        <f>H4/(1+H3)</f>
        <v>0.21306818181818182</v>
      </c>
      <c r="J5" s="11">
        <f>J4/(1+J3)</f>
        <v>0.21306818181818182</v>
      </c>
    </row>
    <row r="6" spans="1:10" ht="15">
      <c r="A6" t="s">
        <v>9</v>
      </c>
      <c r="B6" s="13">
        <v>0.72</v>
      </c>
      <c r="D6" s="13">
        <v>0.963</v>
      </c>
      <c r="F6" s="13">
        <v>0.8287</v>
      </c>
      <c r="H6" s="14">
        <v>0.2322</v>
      </c>
      <c r="J6" s="15">
        <f>J5</f>
        <v>0.21306818181818182</v>
      </c>
    </row>
    <row r="7" s="8" customFormat="1" ht="15"/>
    <row r="8" spans="1:10" ht="15">
      <c r="A8" t="s">
        <v>10</v>
      </c>
      <c r="B8">
        <f>B4</f>
        <v>0.74</v>
      </c>
      <c r="D8">
        <f>D4</f>
        <v>0.983</v>
      </c>
      <c r="F8">
        <f>F4</f>
        <v>0.95</v>
      </c>
      <c r="H8">
        <v>0.225</v>
      </c>
      <c r="J8" s="8">
        <v>0.225</v>
      </c>
    </row>
    <row r="9" spans="1:10" ht="15">
      <c r="A9" t="s">
        <v>11</v>
      </c>
      <c r="B9" s="16">
        <f>B8-B6</f>
        <v>0.020000000000000018</v>
      </c>
      <c r="D9" s="16">
        <f>D8-D6</f>
        <v>0.020000000000000018</v>
      </c>
      <c r="F9" s="15">
        <f>F8-F6</f>
        <v>0.12129999999999996</v>
      </c>
      <c r="H9" s="17">
        <f>H8-H5</f>
        <v>0.011931818181818182</v>
      </c>
      <c r="J9" s="15">
        <f>J8-J6</f>
        <v>0.011931818181818182</v>
      </c>
    </row>
    <row r="10" spans="1:10" ht="15">
      <c r="A10" t="s">
        <v>12</v>
      </c>
      <c r="B10" s="13">
        <v>0.02</v>
      </c>
      <c r="D10" s="13">
        <v>0.02</v>
      </c>
      <c r="F10" s="13">
        <v>0.1213</v>
      </c>
      <c r="H10" s="14">
        <v>-0.0072</v>
      </c>
      <c r="J10" s="15">
        <f>J9</f>
        <v>0.011931818181818182</v>
      </c>
    </row>
    <row r="11" ht="15">
      <c r="J11" s="8"/>
    </row>
    <row r="12" spans="1:10" ht="15">
      <c r="A12" t="s">
        <v>13</v>
      </c>
      <c r="B12" s="18">
        <v>0.027</v>
      </c>
      <c r="D12" s="19">
        <v>0.0207</v>
      </c>
      <c r="F12" s="19">
        <v>0.14639</v>
      </c>
      <c r="H12" s="20">
        <v>-0.0311</v>
      </c>
      <c r="J12" s="18">
        <f>J10/J6</f>
        <v>0.056</v>
      </c>
    </row>
    <row r="13" spans="1:10" ht="15">
      <c r="A13" t="s">
        <v>14</v>
      </c>
      <c r="B13" s="21">
        <f>B10/B6</f>
        <v>0.02777777777777778</v>
      </c>
      <c r="D13" s="22">
        <f>D10/D6</f>
        <v>0.020768431983385256</v>
      </c>
      <c r="F13" s="22">
        <f>F10/F6</f>
        <v>0.14637383854229516</v>
      </c>
      <c r="H13" s="23">
        <f>H9/H5</f>
        <v>0.056</v>
      </c>
      <c r="J13" s="21">
        <f>J9/J5</f>
        <v>0.056</v>
      </c>
    </row>
    <row r="14" spans="1:10" ht="15">
      <c r="A14" s="8"/>
      <c r="B14" s="24"/>
      <c r="C14" s="8"/>
      <c r="D14" s="6"/>
      <c r="E14" s="8"/>
      <c r="F14" s="6"/>
      <c r="G14" s="8"/>
      <c r="H14" s="25"/>
      <c r="I14" s="8"/>
      <c r="J14" s="24"/>
    </row>
    <row r="16" spans="1:8" ht="15">
      <c r="A16" s="26" t="s">
        <v>15</v>
      </c>
      <c r="B16" s="27" t="s">
        <v>16</v>
      </c>
      <c r="D16" s="27" t="s">
        <v>17</v>
      </c>
      <c r="F16" s="27" t="s">
        <v>18</v>
      </c>
      <c r="H16" t="s">
        <v>19</v>
      </c>
    </row>
    <row r="17" ht="15">
      <c r="A17" s="14" t="s">
        <v>20</v>
      </c>
    </row>
    <row r="18" ht="15.75" customHeight="1"/>
  </sheetData>
  <sheetProtection/>
  <hyperlinks>
    <hyperlink ref="B16" r:id="rId1" display="https://www.rockinghamcountyva.gov/DocumentCenter/View/2636"/>
    <hyperlink ref="D16" r:id="rId2" display="https://content.govdelivery.com/accounts/VAARLINGTON/bulletins/138729f"/>
    <hyperlink ref="F16" r:id="rId3" display="https://www.dailyprogress.com/notice-of-proposed-real-property-tax-increase/article_78bff96c-d6c6-52f1-8c64-47efc28cb13e.html"/>
  </hyperlinks>
  <printOptions/>
  <pageMargins left="0.7" right="0.7" top="0.75" bottom="0.75" header="0.3" footer="0.3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 Research</dc:creator>
  <cp:keywords/>
  <dc:description/>
  <cp:lastModifiedBy>Direct Research</cp:lastModifiedBy>
  <dcterms:created xsi:type="dcterms:W3CDTF">2019-03-31T01:08:55Z</dcterms:created>
  <dcterms:modified xsi:type="dcterms:W3CDTF">2021-05-01T14:55:46Z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